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14EFEC-AF73-4D2B-8639-A1524DE29452}" xr6:coauthVersionLast="47" xr6:coauthVersionMax="47" xr10:uidLastSave="{00000000-0000-0000-0000-000000000000}"/>
  <bookViews>
    <workbookView xWindow="-120" yWindow="-120" windowWidth="15600" windowHeight="1116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56" i="1" l="1"/>
  <c r="R356" i="1"/>
  <c r="O356" i="1"/>
  <c r="N356" i="1"/>
  <c r="K356" i="1"/>
  <c r="J356" i="1"/>
  <c r="G356" i="1"/>
  <c r="F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T346" i="1"/>
  <c r="T356" i="1" s="1"/>
  <c r="S346" i="1"/>
  <c r="R346" i="1"/>
  <c r="Q346" i="1"/>
  <c r="Q356" i="1" s="1"/>
  <c r="P346" i="1"/>
  <c r="P356" i="1" s="1"/>
  <c r="O346" i="1"/>
  <c r="N346" i="1"/>
  <c r="M346" i="1"/>
  <c r="M356" i="1" s="1"/>
  <c r="L346" i="1"/>
  <c r="L356" i="1" s="1"/>
  <c r="K346" i="1"/>
  <c r="J346" i="1"/>
  <c r="I346" i="1"/>
  <c r="I356" i="1" s="1"/>
  <c r="H346" i="1"/>
  <c r="H356" i="1" s="1"/>
  <c r="G346" i="1"/>
  <c r="F346" i="1"/>
  <c r="T336" i="1"/>
  <c r="S336" i="1"/>
  <c r="P336" i="1"/>
  <c r="O336" i="1"/>
  <c r="L336" i="1"/>
  <c r="K336" i="1"/>
  <c r="H336" i="1"/>
  <c r="G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T326" i="1"/>
  <c r="S326" i="1"/>
  <c r="R326" i="1"/>
  <c r="R336" i="1" s="1"/>
  <c r="Q326" i="1"/>
  <c r="Q336" i="1" s="1"/>
  <c r="P326" i="1"/>
  <c r="O326" i="1"/>
  <c r="N326" i="1"/>
  <c r="N336" i="1" s="1"/>
  <c r="M326" i="1"/>
  <c r="M336" i="1" s="1"/>
  <c r="L326" i="1"/>
  <c r="K326" i="1"/>
  <c r="J326" i="1"/>
  <c r="J336" i="1" s="1"/>
  <c r="I326" i="1"/>
  <c r="I336" i="1" s="1"/>
  <c r="H326" i="1"/>
  <c r="G326" i="1"/>
  <c r="F326" i="1"/>
  <c r="F336" i="1" s="1"/>
  <c r="T316" i="1"/>
  <c r="Q316" i="1"/>
  <c r="P316" i="1"/>
  <c r="M316" i="1"/>
  <c r="L316" i="1"/>
  <c r="I316" i="1"/>
  <c r="H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T307" i="1"/>
  <c r="S307" i="1"/>
  <c r="S316" i="1" s="1"/>
  <c r="R307" i="1"/>
  <c r="R316" i="1" s="1"/>
  <c r="Q307" i="1"/>
  <c r="P307" i="1"/>
  <c r="O307" i="1"/>
  <c r="O316" i="1" s="1"/>
  <c r="N307" i="1"/>
  <c r="N316" i="1" s="1"/>
  <c r="M307" i="1"/>
  <c r="L307" i="1"/>
  <c r="K307" i="1"/>
  <c r="K316" i="1" s="1"/>
  <c r="J307" i="1"/>
  <c r="J316" i="1" s="1"/>
  <c r="I307" i="1"/>
  <c r="H307" i="1"/>
  <c r="G307" i="1"/>
  <c r="G316" i="1" s="1"/>
  <c r="F307" i="1"/>
  <c r="F316" i="1" s="1"/>
  <c r="R298" i="1"/>
  <c r="Q298" i="1"/>
  <c r="N298" i="1"/>
  <c r="M298" i="1"/>
  <c r="J298" i="1"/>
  <c r="I298" i="1"/>
  <c r="F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T289" i="1"/>
  <c r="T298" i="1" s="1"/>
  <c r="S289" i="1"/>
  <c r="S298" i="1" s="1"/>
  <c r="R289" i="1"/>
  <c r="Q289" i="1"/>
  <c r="P289" i="1"/>
  <c r="P298" i="1" s="1"/>
  <c r="O289" i="1"/>
  <c r="O298" i="1" s="1"/>
  <c r="N289" i="1"/>
  <c r="M289" i="1"/>
  <c r="L289" i="1"/>
  <c r="L298" i="1" s="1"/>
  <c r="K289" i="1"/>
  <c r="K298" i="1" s="1"/>
  <c r="J289" i="1"/>
  <c r="I289" i="1"/>
  <c r="H289" i="1"/>
  <c r="H298" i="1" s="1"/>
  <c r="G289" i="1"/>
  <c r="G298" i="1" s="1"/>
  <c r="F289" i="1"/>
  <c r="S279" i="1"/>
  <c r="R279" i="1"/>
  <c r="O279" i="1"/>
  <c r="N279" i="1"/>
  <c r="K279" i="1"/>
  <c r="J279" i="1"/>
  <c r="G279" i="1"/>
  <c r="F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T269" i="1"/>
  <c r="T279" i="1" s="1"/>
  <c r="S269" i="1"/>
  <c r="R269" i="1"/>
  <c r="Q269" i="1"/>
  <c r="Q279" i="1" s="1"/>
  <c r="P269" i="1"/>
  <c r="P279" i="1" s="1"/>
  <c r="O269" i="1"/>
  <c r="N269" i="1"/>
  <c r="M269" i="1"/>
  <c r="M279" i="1" s="1"/>
  <c r="L269" i="1"/>
  <c r="L279" i="1" s="1"/>
  <c r="K269" i="1"/>
  <c r="J269" i="1"/>
  <c r="I269" i="1"/>
  <c r="I279" i="1" s="1"/>
  <c r="H269" i="1"/>
  <c r="H279" i="1" s="1"/>
  <c r="G269" i="1"/>
  <c r="F269" i="1"/>
  <c r="T257" i="1"/>
  <c r="S257" i="1"/>
  <c r="P257" i="1"/>
  <c r="O257" i="1"/>
  <c r="L257" i="1"/>
  <c r="K257" i="1"/>
  <c r="H257" i="1"/>
  <c r="G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T247" i="1"/>
  <c r="S247" i="1"/>
  <c r="R247" i="1"/>
  <c r="R257" i="1" s="1"/>
  <c r="Q247" i="1"/>
  <c r="Q257" i="1" s="1"/>
  <c r="P247" i="1"/>
  <c r="O247" i="1"/>
  <c r="N247" i="1"/>
  <c r="N257" i="1" s="1"/>
  <c r="M247" i="1"/>
  <c r="M257" i="1" s="1"/>
  <c r="L247" i="1"/>
  <c r="K247" i="1"/>
  <c r="J247" i="1"/>
  <c r="J257" i="1" s="1"/>
  <c r="I247" i="1"/>
  <c r="I257" i="1" s="1"/>
  <c r="H247" i="1"/>
  <c r="G247" i="1"/>
  <c r="F247" i="1"/>
  <c r="F257" i="1" s="1"/>
  <c r="T238" i="1"/>
  <c r="Q238" i="1"/>
  <c r="P238" i="1"/>
  <c r="M238" i="1"/>
  <c r="L238" i="1"/>
  <c r="I238" i="1"/>
  <c r="H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F238" i="1" s="1"/>
  <c r="T229" i="1"/>
  <c r="S229" i="1"/>
  <c r="S238" i="1" s="1"/>
  <c r="R229" i="1"/>
  <c r="R238" i="1" s="1"/>
  <c r="Q229" i="1"/>
  <c r="P229" i="1"/>
  <c r="O229" i="1"/>
  <c r="O238" i="1" s="1"/>
  <c r="N229" i="1"/>
  <c r="N238" i="1" s="1"/>
  <c r="M229" i="1"/>
  <c r="L229" i="1"/>
  <c r="K229" i="1"/>
  <c r="K238" i="1" s="1"/>
  <c r="J229" i="1"/>
  <c r="J238" i="1" s="1"/>
  <c r="I229" i="1"/>
  <c r="H229" i="1"/>
  <c r="G229" i="1"/>
  <c r="G238" i="1" s="1"/>
  <c r="F229" i="1"/>
  <c r="R221" i="1"/>
  <c r="Q221" i="1"/>
  <c r="N221" i="1"/>
  <c r="M221" i="1"/>
  <c r="J221" i="1"/>
  <c r="I221" i="1"/>
  <c r="F221" i="1"/>
  <c r="T220" i="1"/>
  <c r="T221" i="1" s="1"/>
  <c r="S220" i="1"/>
  <c r="S221" i="1" s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T213" i="1"/>
  <c r="S213" i="1"/>
  <c r="R213" i="1"/>
  <c r="Q213" i="1"/>
  <c r="P213" i="1"/>
  <c r="P221" i="1" s="1"/>
  <c r="O213" i="1"/>
  <c r="O221" i="1" s="1"/>
  <c r="N213" i="1"/>
  <c r="M213" i="1"/>
  <c r="L213" i="1"/>
  <c r="L221" i="1" s="1"/>
  <c r="K213" i="1"/>
  <c r="K221" i="1" s="1"/>
  <c r="J213" i="1"/>
  <c r="I213" i="1"/>
  <c r="H213" i="1"/>
  <c r="H221" i="1" s="1"/>
  <c r="G213" i="1"/>
  <c r="G221" i="1" s="1"/>
  <c r="F213" i="1"/>
  <c r="S203" i="1"/>
  <c r="R203" i="1"/>
  <c r="O203" i="1"/>
  <c r="N203" i="1"/>
  <c r="K203" i="1"/>
  <c r="J203" i="1"/>
  <c r="G203" i="1"/>
  <c r="F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T193" i="1"/>
  <c r="T203" i="1" s="1"/>
  <c r="S193" i="1"/>
  <c r="R193" i="1"/>
  <c r="Q193" i="1"/>
  <c r="Q203" i="1" s="1"/>
  <c r="P193" i="1"/>
  <c r="P203" i="1" s="1"/>
  <c r="O193" i="1"/>
  <c r="N193" i="1"/>
  <c r="M193" i="1"/>
  <c r="M203" i="1" s="1"/>
  <c r="L193" i="1"/>
  <c r="L203" i="1" s="1"/>
  <c r="K193" i="1"/>
  <c r="J193" i="1"/>
  <c r="I193" i="1"/>
  <c r="I203" i="1" s="1"/>
  <c r="H193" i="1"/>
  <c r="H203" i="1" s="1"/>
  <c r="G193" i="1"/>
  <c r="F193" i="1"/>
  <c r="T185" i="1"/>
  <c r="S185" i="1"/>
  <c r="P185" i="1"/>
  <c r="O185" i="1"/>
  <c r="L185" i="1"/>
  <c r="K185" i="1"/>
  <c r="H185" i="1"/>
  <c r="G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T175" i="1"/>
  <c r="S175" i="1"/>
  <c r="R175" i="1"/>
  <c r="R185" i="1" s="1"/>
  <c r="Q175" i="1"/>
  <c r="Q185" i="1" s="1"/>
  <c r="P175" i="1"/>
  <c r="O175" i="1"/>
  <c r="N175" i="1"/>
  <c r="N185" i="1" s="1"/>
  <c r="M175" i="1"/>
  <c r="M185" i="1" s="1"/>
  <c r="L175" i="1"/>
  <c r="K175" i="1"/>
  <c r="J175" i="1"/>
  <c r="J185" i="1" s="1"/>
  <c r="I175" i="1"/>
  <c r="I185" i="1" s="1"/>
  <c r="H175" i="1"/>
  <c r="G175" i="1"/>
  <c r="F175" i="1"/>
  <c r="F185" i="1" s="1"/>
  <c r="T165" i="1"/>
  <c r="Q165" i="1"/>
  <c r="P165" i="1"/>
  <c r="M165" i="1"/>
  <c r="L165" i="1"/>
  <c r="I165" i="1"/>
  <c r="H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T155" i="1"/>
  <c r="S155" i="1"/>
  <c r="S165" i="1" s="1"/>
  <c r="R155" i="1"/>
  <c r="R165" i="1" s="1"/>
  <c r="Q155" i="1"/>
  <c r="P155" i="1"/>
  <c r="O155" i="1"/>
  <c r="O165" i="1" s="1"/>
  <c r="N155" i="1"/>
  <c r="N165" i="1" s="1"/>
  <c r="M155" i="1"/>
  <c r="L155" i="1"/>
  <c r="K155" i="1"/>
  <c r="K165" i="1" s="1"/>
  <c r="J155" i="1"/>
  <c r="J165" i="1" s="1"/>
  <c r="I155" i="1"/>
  <c r="H155" i="1"/>
  <c r="G155" i="1"/>
  <c r="G165" i="1" s="1"/>
  <c r="F155" i="1"/>
  <c r="F165" i="1" s="1"/>
  <c r="R148" i="1"/>
  <c r="Q148" i="1"/>
  <c r="N148" i="1"/>
  <c r="M148" i="1"/>
  <c r="J148" i="1"/>
  <c r="I148" i="1"/>
  <c r="F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T138" i="1"/>
  <c r="T148" i="1" s="1"/>
  <c r="S138" i="1"/>
  <c r="S148" i="1" s="1"/>
  <c r="R138" i="1"/>
  <c r="Q138" i="1"/>
  <c r="P138" i="1"/>
  <c r="P148" i="1" s="1"/>
  <c r="O138" i="1"/>
  <c r="O148" i="1" s="1"/>
  <c r="N138" i="1"/>
  <c r="M138" i="1"/>
  <c r="L138" i="1"/>
  <c r="L148" i="1" s="1"/>
  <c r="K138" i="1"/>
  <c r="K148" i="1" s="1"/>
  <c r="J138" i="1"/>
  <c r="I138" i="1"/>
  <c r="H138" i="1"/>
  <c r="H148" i="1" s="1"/>
  <c r="G138" i="1"/>
  <c r="G148" i="1" s="1"/>
  <c r="F138" i="1"/>
  <c r="S129" i="1"/>
  <c r="R129" i="1"/>
  <c r="O129" i="1"/>
  <c r="N129" i="1"/>
  <c r="K129" i="1"/>
  <c r="J129" i="1"/>
  <c r="G129" i="1"/>
  <c r="F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T120" i="1"/>
  <c r="T129" i="1" s="1"/>
  <c r="S120" i="1"/>
  <c r="R120" i="1"/>
  <c r="Q120" i="1"/>
  <c r="Q129" i="1" s="1"/>
  <c r="P120" i="1"/>
  <c r="P129" i="1" s="1"/>
  <c r="O120" i="1"/>
  <c r="N120" i="1"/>
  <c r="M120" i="1"/>
  <c r="M129" i="1" s="1"/>
  <c r="L120" i="1"/>
  <c r="L129" i="1" s="1"/>
  <c r="K120" i="1"/>
  <c r="J120" i="1"/>
  <c r="I120" i="1"/>
  <c r="I129" i="1" s="1"/>
  <c r="H120" i="1"/>
  <c r="H129" i="1" s="1"/>
  <c r="G120" i="1"/>
  <c r="F120" i="1"/>
  <c r="T111" i="1"/>
  <c r="S111" i="1"/>
  <c r="P111" i="1"/>
  <c r="O111" i="1"/>
  <c r="L111" i="1"/>
  <c r="K111" i="1"/>
  <c r="H111" i="1"/>
  <c r="G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T101" i="1"/>
  <c r="S101" i="1"/>
  <c r="R101" i="1"/>
  <c r="R111" i="1" s="1"/>
  <c r="Q101" i="1"/>
  <c r="Q111" i="1" s="1"/>
  <c r="P101" i="1"/>
  <c r="O101" i="1"/>
  <c r="N101" i="1"/>
  <c r="N111" i="1" s="1"/>
  <c r="M101" i="1"/>
  <c r="M111" i="1" s="1"/>
  <c r="L101" i="1"/>
  <c r="K101" i="1"/>
  <c r="J101" i="1"/>
  <c r="J111" i="1" s="1"/>
  <c r="I101" i="1"/>
  <c r="I111" i="1" s="1"/>
  <c r="H101" i="1"/>
  <c r="G101" i="1"/>
  <c r="F101" i="1"/>
  <c r="F111" i="1" s="1"/>
  <c r="T91" i="1"/>
  <c r="Q91" i="1"/>
  <c r="P91" i="1"/>
  <c r="M91" i="1"/>
  <c r="L91" i="1"/>
  <c r="I91" i="1"/>
  <c r="H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T81" i="1"/>
  <c r="S81" i="1"/>
  <c r="S91" i="1" s="1"/>
  <c r="R81" i="1"/>
  <c r="R91" i="1" s="1"/>
  <c r="Q81" i="1"/>
  <c r="P81" i="1"/>
  <c r="O81" i="1"/>
  <c r="O91" i="1" s="1"/>
  <c r="N81" i="1"/>
  <c r="N91" i="1" s="1"/>
  <c r="M81" i="1"/>
  <c r="L81" i="1"/>
  <c r="K81" i="1"/>
  <c r="K91" i="1" s="1"/>
  <c r="J81" i="1"/>
  <c r="J91" i="1" s="1"/>
  <c r="I81" i="1"/>
  <c r="H81" i="1"/>
  <c r="G81" i="1"/>
  <c r="G91" i="1" s="1"/>
  <c r="F81" i="1"/>
  <c r="F91" i="1" s="1"/>
  <c r="R71" i="1"/>
  <c r="Q71" i="1"/>
  <c r="N71" i="1"/>
  <c r="M71" i="1"/>
  <c r="J71" i="1"/>
  <c r="I71" i="1"/>
  <c r="F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T63" i="1"/>
  <c r="T71" i="1" s="1"/>
  <c r="S63" i="1"/>
  <c r="S71" i="1" s="1"/>
  <c r="R63" i="1"/>
  <c r="Q63" i="1"/>
  <c r="P63" i="1"/>
  <c r="P71" i="1" s="1"/>
  <c r="O63" i="1"/>
  <c r="O71" i="1" s="1"/>
  <c r="N63" i="1"/>
  <c r="M63" i="1"/>
  <c r="L63" i="1"/>
  <c r="L71" i="1" s="1"/>
  <c r="K63" i="1"/>
  <c r="K71" i="1" s="1"/>
  <c r="J63" i="1"/>
  <c r="I63" i="1"/>
  <c r="H63" i="1"/>
  <c r="H71" i="1" s="1"/>
  <c r="G63" i="1"/>
  <c r="G71" i="1" s="1"/>
  <c r="F63" i="1"/>
  <c r="S53" i="1"/>
  <c r="R53" i="1"/>
  <c r="O53" i="1"/>
  <c r="N53" i="1"/>
  <c r="K53" i="1"/>
  <c r="J53" i="1"/>
  <c r="G53" i="1"/>
  <c r="F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T45" i="1"/>
  <c r="T53" i="1" s="1"/>
  <c r="S45" i="1"/>
  <c r="R45" i="1"/>
  <c r="Q45" i="1"/>
  <c r="Q53" i="1" s="1"/>
  <c r="P45" i="1"/>
  <c r="P53" i="1" s="1"/>
  <c r="O45" i="1"/>
  <c r="N45" i="1"/>
  <c r="M45" i="1"/>
  <c r="M53" i="1" s="1"/>
  <c r="L45" i="1"/>
  <c r="L53" i="1" s="1"/>
  <c r="K45" i="1"/>
  <c r="J45" i="1"/>
  <c r="I45" i="1"/>
  <c r="I53" i="1" s="1"/>
  <c r="H45" i="1"/>
  <c r="H53" i="1" s="1"/>
  <c r="G45" i="1"/>
  <c r="F45" i="1"/>
  <c r="T37" i="1"/>
  <c r="S37" i="1"/>
  <c r="P37" i="1"/>
  <c r="O37" i="1"/>
  <c r="L37" i="1"/>
  <c r="K37" i="1"/>
  <c r="H37" i="1"/>
  <c r="G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T28" i="1"/>
  <c r="S28" i="1"/>
  <c r="R28" i="1"/>
  <c r="R37" i="1" s="1"/>
  <c r="Q28" i="1"/>
  <c r="Q37" i="1" s="1"/>
  <c r="P28" i="1"/>
  <c r="O28" i="1"/>
  <c r="N28" i="1"/>
  <c r="N37" i="1" s="1"/>
  <c r="M28" i="1"/>
  <c r="M37" i="1" s="1"/>
  <c r="L28" i="1"/>
  <c r="K28" i="1"/>
  <c r="J28" i="1"/>
  <c r="J37" i="1" s="1"/>
  <c r="I28" i="1"/>
  <c r="I37" i="1" s="1"/>
  <c r="H28" i="1"/>
  <c r="G28" i="1"/>
  <c r="F28" i="1"/>
  <c r="F37" i="1" s="1"/>
</calcChain>
</file>

<file path=xl/sharedStrings.xml><?xml version="1.0" encoding="utf-8"?>
<sst xmlns="http://schemas.openxmlformats.org/spreadsheetml/2006/main" count="889" uniqueCount="158">
  <si>
    <t>"УТВЕРЖДАЮ"</t>
  </si>
  <si>
    <t>"____"___________2022 год</t>
  </si>
  <si>
    <t>для пришкольного лагеря с дневным пребыванием детей в период летних каникул (с 01.06.22-22.06.22)</t>
  </si>
  <si>
    <t>Сборник технологических нормативов. Сборник рецептур блюд и кулинарных изделий для предприятий общественного питания. Под ред.:Ф.Л. Марчука</t>
  </si>
  <si>
    <t>Издательство "Хлебпродинформ", Москва, 1996 год.</t>
  </si>
  <si>
    <t>Сборник технологических нормативов. Сборник рецептур блюд и кулинарных изделий для предприятий общественного питания</t>
  </si>
  <si>
    <t>при общеобразовательных школах. Под ред.: В.Т. Лапшиной. Издательство "Хлебпродинформ", Москва, 2004 год.</t>
  </si>
  <si>
    <t>Сборник рецептур блюд и кулинарных изделий: Для предприятий общественного питания/Авт.-сост.: А.И. Здобнов, В.А. Цыганенко.-К.:Арий,2016 год</t>
  </si>
  <si>
    <r>
      <rPr>
        <b/>
        <sz val="10"/>
        <color rgb="FF000000"/>
        <rFont val="Times New Roman"/>
        <family val="1"/>
        <charset val="204"/>
      </rPr>
      <t xml:space="preserve">Возрастная категория: </t>
    </r>
    <r>
      <rPr>
        <sz val="10"/>
        <color rgb="FF000000"/>
        <rFont val="Times New Roman"/>
        <family val="1"/>
        <charset val="204"/>
      </rPr>
      <t>Возрастная группа 7-11 лет</t>
    </r>
  </si>
  <si>
    <t>Пищевые вещества, г</t>
  </si>
  <si>
    <t>Минеральные вещества, г</t>
  </si>
  <si>
    <t>Витамины, г</t>
  </si>
  <si>
    <t>№рецеп.</t>
  </si>
  <si>
    <t>№п/п</t>
  </si>
  <si>
    <t>Наименование блюд</t>
  </si>
  <si>
    <t>Выход,г</t>
  </si>
  <si>
    <t>Белки,г</t>
  </si>
  <si>
    <t>Жиры,г</t>
  </si>
  <si>
    <t>Углеводы,г</t>
  </si>
  <si>
    <t>Эн.Цен.Ккал</t>
  </si>
  <si>
    <t>Na,мг</t>
  </si>
  <si>
    <t>К, мг</t>
  </si>
  <si>
    <t>Са,мг</t>
  </si>
  <si>
    <t>Мg,мг</t>
  </si>
  <si>
    <t>Р, мг</t>
  </si>
  <si>
    <t>Fe, мг</t>
  </si>
  <si>
    <t>А, мг</t>
  </si>
  <si>
    <t>В1,мг</t>
  </si>
  <si>
    <t>В2,мг</t>
  </si>
  <si>
    <t>РР, мг</t>
  </si>
  <si>
    <t>С, мг</t>
  </si>
  <si>
    <t>1 день</t>
  </si>
  <si>
    <t>ЗАВТРАК</t>
  </si>
  <si>
    <t>467(з)</t>
  </si>
  <si>
    <t>Суп молочный с рисом</t>
  </si>
  <si>
    <t>463(з)</t>
  </si>
  <si>
    <t>Сырники с повидлом</t>
  </si>
  <si>
    <t>100/10</t>
  </si>
  <si>
    <t>639(л)</t>
  </si>
  <si>
    <t>Компот из сухофруктов</t>
  </si>
  <si>
    <t>Мороженое</t>
  </si>
  <si>
    <t>1 шт</t>
  </si>
  <si>
    <t>Итого завтрак:</t>
  </si>
  <si>
    <t>ОБЕД</t>
  </si>
  <si>
    <t>209(з)</t>
  </si>
  <si>
    <t>Суп картоф.с фрикадельками</t>
  </si>
  <si>
    <t>250/30</t>
  </si>
  <si>
    <t>516(л)</t>
  </si>
  <si>
    <t>Макаронные изд.отварные</t>
  </si>
  <si>
    <t>588 (з)</t>
  </si>
  <si>
    <t xml:space="preserve">Мясная отбивная </t>
  </si>
  <si>
    <t>58(з), 59(з)</t>
  </si>
  <si>
    <t>Салат овощной с р/м</t>
  </si>
  <si>
    <t>147(л)</t>
  </si>
  <si>
    <t>Хлеб пшеничный</t>
  </si>
  <si>
    <t>648(л)</t>
  </si>
  <si>
    <t>Кисель фруктовый</t>
  </si>
  <si>
    <t>Итого обед:</t>
  </si>
  <si>
    <t>Всего за день:</t>
  </si>
  <si>
    <t>2 день</t>
  </si>
  <si>
    <t>436(л)</t>
  </si>
  <si>
    <t>Жаркое "По-домашнему"</t>
  </si>
  <si>
    <t>1058(з)</t>
  </si>
  <si>
    <t>Пирожок с повидлом</t>
  </si>
  <si>
    <t>685(л)</t>
  </si>
  <si>
    <t xml:space="preserve">Чай с сахаром </t>
  </si>
  <si>
    <t>124(л)</t>
  </si>
  <si>
    <t xml:space="preserve">Щи из св.капусты со сметаной </t>
  </si>
  <si>
    <t>250/10</t>
  </si>
  <si>
    <t>492(л)</t>
  </si>
  <si>
    <t>Плов мясной</t>
  </si>
  <si>
    <t>3 день</t>
  </si>
  <si>
    <t>625(з)</t>
  </si>
  <si>
    <t>Биточки мясные</t>
  </si>
  <si>
    <t>Фрукты</t>
  </si>
  <si>
    <t>148(л)</t>
  </si>
  <si>
    <t xml:space="preserve">Суп-лапша </t>
  </si>
  <si>
    <t>321(з)</t>
  </si>
  <si>
    <t>Рагу овощное</t>
  </si>
  <si>
    <t>860(з)</t>
  </si>
  <si>
    <t>Компот из свежих яблок</t>
  </si>
  <si>
    <t>Булка "С корицей"</t>
  </si>
  <si>
    <t>4 день</t>
  </si>
  <si>
    <t>236(з)</t>
  </si>
  <si>
    <t>Каша молочная манная</t>
  </si>
  <si>
    <t>42(з)</t>
  </si>
  <si>
    <t>Сыр порциями</t>
  </si>
  <si>
    <t>41(з)</t>
  </si>
  <si>
    <t>Масло сливочное</t>
  </si>
  <si>
    <t>959(з)</t>
  </si>
  <si>
    <t xml:space="preserve">Какао с молоком </t>
  </si>
  <si>
    <t>Пирожок с творогом</t>
  </si>
  <si>
    <t>Суп картоф. с вермишелью</t>
  </si>
  <si>
    <t>520(л)</t>
  </si>
  <si>
    <t>Картофельное пюре</t>
  </si>
  <si>
    <t>551(з)</t>
  </si>
  <si>
    <t>Наггетсы куриные</t>
  </si>
  <si>
    <t>5 день</t>
  </si>
  <si>
    <t>378(з)</t>
  </si>
  <si>
    <t>Гречка отварная рассыпчатая</t>
  </si>
  <si>
    <t>Люля-кебаб с зеленым луком</t>
  </si>
  <si>
    <t>Пирожок со сгущенкой</t>
  </si>
  <si>
    <t>204(з)</t>
  </si>
  <si>
    <t xml:space="preserve">Суп-харчо </t>
  </si>
  <si>
    <t>486(з)</t>
  </si>
  <si>
    <t xml:space="preserve">Рыба тушеная </t>
  </si>
  <si>
    <t>Десерт</t>
  </si>
  <si>
    <t>6 день</t>
  </si>
  <si>
    <t>Плов фруктовый с курагой, изюмом и свежим яблоком</t>
  </si>
  <si>
    <t>Булка "Домашняя"</t>
  </si>
  <si>
    <t>Чай с сахаром</t>
  </si>
  <si>
    <t>Суп-рассольник</t>
  </si>
  <si>
    <t>384(з)</t>
  </si>
  <si>
    <t>Каша пшеничная</t>
  </si>
  <si>
    <t>574(з)</t>
  </si>
  <si>
    <t>Шницель</t>
  </si>
  <si>
    <t>7 день</t>
  </si>
  <si>
    <t>8 день</t>
  </si>
  <si>
    <t>Каша молочная рисовая</t>
  </si>
  <si>
    <t>Иого завтрак:</t>
  </si>
  <si>
    <t>113(л)</t>
  </si>
  <si>
    <t xml:space="preserve">Борщ "По-украински" </t>
  </si>
  <si>
    <t>9 день</t>
  </si>
  <si>
    <t>206(з)</t>
  </si>
  <si>
    <t xml:space="preserve">Суп картоф.с горохом </t>
  </si>
  <si>
    <t>10 день</t>
  </si>
  <si>
    <t>Котлета мясная</t>
  </si>
  <si>
    <t>11 день</t>
  </si>
  <si>
    <t>616(з)</t>
  </si>
  <si>
    <t>Лазанья мясная</t>
  </si>
  <si>
    <t>12 день</t>
  </si>
  <si>
    <t>378(л)</t>
  </si>
  <si>
    <t>Каша гречневая</t>
  </si>
  <si>
    <t>Куриная отбивная</t>
  </si>
  <si>
    <t>13 день</t>
  </si>
  <si>
    <t>Картофель «По-деревенски»</t>
  </si>
  <si>
    <t>14 день</t>
  </si>
  <si>
    <t>Вермишель отварная</t>
  </si>
  <si>
    <t>Щи из св.капусты с картофелем</t>
  </si>
  <si>
    <t>Рис отварной</t>
  </si>
  <si>
    <t>15 день</t>
  </si>
  <si>
    <t>438(з)</t>
  </si>
  <si>
    <t xml:space="preserve">Омлет с колбасой </t>
  </si>
  <si>
    <t>Суп картоф. с рисом</t>
  </si>
  <si>
    <t>16 день</t>
  </si>
  <si>
    <t>415(з)</t>
  </si>
  <si>
    <t>Макароны с сыром</t>
  </si>
  <si>
    <t xml:space="preserve">Фрукты </t>
  </si>
  <si>
    <t>17 день</t>
  </si>
  <si>
    <t>278(л)</t>
  </si>
  <si>
    <t>Лазанья творожная</t>
  </si>
  <si>
    <t>Тефтеля мясные</t>
  </si>
  <si>
    <t>18 день</t>
  </si>
  <si>
    <t>Щи из св.капусты со сметаной с зел.</t>
  </si>
  <si>
    <t>Индивидуальный предприниматель      _________________________Е.П. Пышная</t>
  </si>
  <si>
    <t>Директор МБОУ СОШ УИОП г. Зернограда</t>
  </si>
  <si>
    <t>__________________/И.Б.Рудиченко/</t>
  </si>
  <si>
    <t>Перспективное меню столовой МБОУ СОШ УИОП г. 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</si>
</sst>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/>
    <xf numFmtId="0" fontId="4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6" fillId="0" borderId="2" xfId="0" applyFont="1" applyBorder="1" applyAlignme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/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9"/>
  <sheetViews>
    <sheetView tabSelected="1" topLeftCell="A343" zoomScaleNormal="100" workbookViewId="0">
      <selection activeCell="P331" sqref="P331"/>
    </sheetView>
  </sheetViews>
  <sheetFormatPr defaultColWidth="8.7109375" defaultRowHeight="15" x14ac:dyDescent="0.25"/>
  <cols>
    <col min="1" max="1" width="5.85546875" customWidth="1"/>
    <col min="2" max="2" width="3" customWidth="1"/>
    <col min="4" max="4" width="16" customWidth="1"/>
    <col min="5" max="5" width="6.28515625" customWidth="1"/>
    <col min="6" max="6" width="5.85546875" customWidth="1"/>
    <col min="7" max="7" width="6" customWidth="1"/>
    <col min="8" max="8" width="7.140625" customWidth="1"/>
    <col min="9" max="9" width="8" customWidth="1"/>
    <col min="10" max="10" width="5.5703125" customWidth="1"/>
    <col min="11" max="11" width="5.140625" customWidth="1"/>
    <col min="12" max="12" width="5.7109375" customWidth="1"/>
    <col min="13" max="13" width="6.28515625" customWidth="1"/>
    <col min="14" max="14" width="5.140625" customWidth="1"/>
    <col min="15" max="15" width="6" customWidth="1"/>
    <col min="16" max="16" width="5.5703125" customWidth="1"/>
    <col min="17" max="17" width="5.7109375" customWidth="1"/>
    <col min="18" max="18" width="6.28515625" customWidth="1"/>
    <col min="19" max="19" width="5.5703125" customWidth="1"/>
    <col min="20" max="20" width="5.42578125" customWidth="1"/>
  </cols>
  <sheetData>
    <row r="1" spans="1:24" x14ac:dyDescent="0.2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2" t="s">
        <v>0</v>
      </c>
      <c r="M1" s="12"/>
      <c r="N1" s="12"/>
      <c r="O1" s="13"/>
      <c r="P1" s="13"/>
      <c r="Q1" s="13"/>
      <c r="R1" s="13"/>
      <c r="S1" s="13"/>
      <c r="T1" s="13"/>
    </row>
    <row r="2" spans="1:2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 t="s">
        <v>155</v>
      </c>
      <c r="M2" s="13"/>
      <c r="N2" s="13"/>
      <c r="O2" s="13"/>
      <c r="P2" s="13"/>
      <c r="Q2" s="13"/>
      <c r="R2" s="13"/>
      <c r="S2" s="13"/>
      <c r="T2" s="13"/>
    </row>
    <row r="3" spans="1:24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 t="s">
        <v>156</v>
      </c>
      <c r="M4" s="13"/>
      <c r="N4" s="13"/>
      <c r="O4" s="13"/>
      <c r="P4" s="13"/>
      <c r="Q4" s="13"/>
      <c r="R4" s="13"/>
      <c r="S4" s="13"/>
      <c r="T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 t="s">
        <v>1</v>
      </c>
      <c r="M7" s="13"/>
      <c r="N7" s="13"/>
      <c r="O7" s="13"/>
      <c r="P7" s="13"/>
      <c r="Q7" s="13"/>
      <c r="R7" s="13"/>
      <c r="S7" s="13"/>
      <c r="T7" s="13"/>
    </row>
    <row r="8" spans="1:2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4" x14ac:dyDescent="0.25">
      <c r="A9" s="12"/>
      <c r="B9" s="12"/>
      <c r="C9" s="12"/>
      <c r="D9" s="12" t="s">
        <v>157</v>
      </c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3"/>
      <c r="R9" s="13"/>
      <c r="S9" s="13"/>
      <c r="T9" s="13"/>
    </row>
    <row r="10" spans="1:24" x14ac:dyDescent="0.25">
      <c r="A10" s="12"/>
      <c r="B10" s="12"/>
      <c r="C10" s="12"/>
      <c r="D10" s="12" t="s">
        <v>2</v>
      </c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3"/>
      <c r="R10" s="13"/>
      <c r="S10" s="13"/>
      <c r="T10" s="13"/>
    </row>
    <row r="11" spans="1:24" x14ac:dyDescent="0.25">
      <c r="A11" s="14"/>
      <c r="B11" s="14" t="s">
        <v>3</v>
      </c>
      <c r="C11" s="14"/>
      <c r="D11" s="14"/>
      <c r="E11" s="15"/>
      <c r="F11" s="15"/>
      <c r="G11" s="15"/>
      <c r="H11" s="15"/>
      <c r="I11" s="15"/>
      <c r="J11" s="15"/>
      <c r="K11" s="15"/>
      <c r="L11" s="14"/>
      <c r="M11" s="14"/>
      <c r="N11" s="14"/>
      <c r="O11" s="14"/>
      <c r="P11" s="14"/>
      <c r="Q11" s="15"/>
      <c r="R11" s="15"/>
      <c r="S11" s="15"/>
      <c r="T11" s="15"/>
      <c r="U11" s="16"/>
      <c r="V11" s="16"/>
      <c r="W11" s="16"/>
      <c r="X11" s="16"/>
    </row>
    <row r="12" spans="1:24" x14ac:dyDescent="0.25">
      <c r="A12" s="14" t="s">
        <v>4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4"/>
      <c r="M12" s="14"/>
      <c r="N12" s="14"/>
      <c r="O12" s="14"/>
      <c r="P12" s="14"/>
      <c r="Q12" s="15"/>
      <c r="R12" s="15"/>
      <c r="S12" s="15"/>
      <c r="T12" s="15"/>
      <c r="U12" s="16"/>
      <c r="V12" s="16"/>
      <c r="W12" s="16"/>
      <c r="X12" s="16"/>
    </row>
    <row r="13" spans="1:24" x14ac:dyDescent="0.25">
      <c r="A13" s="14"/>
      <c r="B13" s="14" t="s">
        <v>5</v>
      </c>
      <c r="C13" s="14"/>
      <c r="D13" s="14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5"/>
      <c r="R13" s="15"/>
      <c r="S13" s="15"/>
      <c r="T13" s="15"/>
      <c r="U13" s="16"/>
      <c r="V13" s="16"/>
      <c r="W13" s="16"/>
      <c r="X13" s="16"/>
    </row>
    <row r="14" spans="1:24" x14ac:dyDescent="0.25">
      <c r="A14" s="14" t="s">
        <v>6</v>
      </c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5"/>
      <c r="R14" s="15"/>
      <c r="S14" s="15"/>
      <c r="T14" s="15"/>
      <c r="U14" s="16"/>
      <c r="V14" s="16"/>
      <c r="W14" s="16"/>
      <c r="X14" s="16"/>
    </row>
    <row r="15" spans="1:24" x14ac:dyDescent="0.25">
      <c r="A15" s="14"/>
      <c r="B15" s="14" t="s">
        <v>7</v>
      </c>
      <c r="C15" s="14"/>
      <c r="D15" s="14"/>
      <c r="E15" s="15"/>
      <c r="F15" s="15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5"/>
      <c r="R15" s="15"/>
      <c r="S15" s="15"/>
      <c r="T15" s="15"/>
      <c r="U15" s="16"/>
      <c r="V15" s="16"/>
      <c r="W15" s="16"/>
      <c r="X15" s="16"/>
    </row>
    <row r="16" spans="1:24" x14ac:dyDescent="0.25">
      <c r="A16" s="14"/>
      <c r="B16" s="14" t="s">
        <v>8</v>
      </c>
      <c r="C16" s="14"/>
      <c r="D16" s="14"/>
      <c r="E16" s="15"/>
      <c r="F16" s="15"/>
      <c r="G16" s="15"/>
      <c r="H16" s="15"/>
      <c r="I16" s="15"/>
      <c r="J16" s="15"/>
      <c r="K16" s="15"/>
      <c r="L16" s="14"/>
      <c r="M16" s="14"/>
      <c r="N16" s="14"/>
      <c r="O16" s="14"/>
      <c r="P16" s="14"/>
      <c r="Q16" s="15"/>
      <c r="R16" s="15"/>
      <c r="S16" s="15"/>
      <c r="T16" s="15"/>
      <c r="U16" s="16"/>
      <c r="V16" s="16"/>
      <c r="W16" s="16"/>
      <c r="X16" s="16"/>
    </row>
    <row r="17" spans="1:24" x14ac:dyDescent="0.25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4"/>
      <c r="M17" s="14"/>
      <c r="N17" s="14"/>
      <c r="O17" s="14"/>
      <c r="P17" s="14"/>
      <c r="Q17" s="15"/>
      <c r="R17" s="15"/>
      <c r="S17" s="15"/>
      <c r="T17" s="15"/>
      <c r="U17" s="16"/>
      <c r="V17" s="16"/>
      <c r="W17" s="16"/>
      <c r="X17" s="16"/>
    </row>
    <row r="18" spans="1:24" x14ac:dyDescent="0.25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4"/>
      <c r="M18" s="14"/>
      <c r="N18" s="14"/>
      <c r="O18" s="14"/>
      <c r="P18" s="14"/>
      <c r="Q18" s="15"/>
      <c r="R18" s="15"/>
      <c r="S18" s="15"/>
      <c r="T18" s="15"/>
      <c r="U18" s="16"/>
      <c r="V18" s="16"/>
      <c r="W18" s="16"/>
      <c r="X18" s="16"/>
    </row>
    <row r="19" spans="1:24" x14ac:dyDescent="0.25">
      <c r="A19" s="11">
        <v>44713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6"/>
      <c r="V19" s="16"/>
      <c r="W19" s="16"/>
      <c r="X19" s="16"/>
    </row>
    <row r="20" spans="1:24" x14ac:dyDescent="0.25">
      <c r="A20" s="17"/>
      <c r="B20" s="17"/>
      <c r="C20" s="10"/>
      <c r="D20" s="10"/>
      <c r="E20" s="17"/>
      <c r="F20" s="10" t="s">
        <v>9</v>
      </c>
      <c r="G20" s="10"/>
      <c r="H20" s="10"/>
      <c r="I20" s="17"/>
      <c r="J20" s="10" t="s">
        <v>10</v>
      </c>
      <c r="K20" s="10"/>
      <c r="L20" s="10"/>
      <c r="M20" s="10"/>
      <c r="N20" s="10"/>
      <c r="O20" s="10"/>
      <c r="P20" s="10" t="s">
        <v>11</v>
      </c>
      <c r="Q20" s="10"/>
      <c r="R20" s="10"/>
      <c r="S20" s="10"/>
      <c r="T20" s="10"/>
    </row>
    <row r="21" spans="1:24" x14ac:dyDescent="0.25">
      <c r="A21" s="17" t="s">
        <v>12</v>
      </c>
      <c r="B21" s="17" t="s">
        <v>13</v>
      </c>
      <c r="C21" s="9" t="s">
        <v>14</v>
      </c>
      <c r="D21" s="9"/>
      <c r="E21" s="18" t="s">
        <v>15</v>
      </c>
      <c r="F21" s="17" t="s">
        <v>16</v>
      </c>
      <c r="G21" s="17" t="s">
        <v>17</v>
      </c>
      <c r="H21" s="17" t="s">
        <v>18</v>
      </c>
      <c r="I21" s="17" t="s">
        <v>19</v>
      </c>
      <c r="J21" s="17" t="s">
        <v>20</v>
      </c>
      <c r="K21" s="17" t="s">
        <v>21</v>
      </c>
      <c r="L21" s="17" t="s">
        <v>22</v>
      </c>
      <c r="M21" s="17" t="s">
        <v>23</v>
      </c>
      <c r="N21" s="17" t="s">
        <v>24</v>
      </c>
      <c r="O21" s="17" t="s">
        <v>25</v>
      </c>
      <c r="P21" s="17" t="s">
        <v>26</v>
      </c>
      <c r="Q21" s="17" t="s">
        <v>27</v>
      </c>
      <c r="R21" s="17" t="s">
        <v>28</v>
      </c>
      <c r="S21" s="17" t="s">
        <v>29</v>
      </c>
      <c r="T21" s="17" t="s">
        <v>30</v>
      </c>
    </row>
    <row r="22" spans="1:24" x14ac:dyDescent="0.25">
      <c r="A22" s="19"/>
      <c r="B22" s="19"/>
      <c r="C22" s="8" t="s">
        <v>31</v>
      </c>
      <c r="D22" s="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4" x14ac:dyDescent="0.25">
      <c r="A23" s="19"/>
      <c r="B23" s="19"/>
      <c r="C23" s="8" t="s">
        <v>32</v>
      </c>
      <c r="D23" s="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4" ht="13.9" customHeight="1" x14ac:dyDescent="0.25">
      <c r="A24" s="19" t="s">
        <v>33</v>
      </c>
      <c r="B24" s="19">
        <v>1</v>
      </c>
      <c r="C24" s="7" t="s">
        <v>34</v>
      </c>
      <c r="D24" s="7"/>
      <c r="E24" s="21">
        <v>250</v>
      </c>
      <c r="F24" s="19">
        <v>9</v>
      </c>
      <c r="G24" s="19">
        <v>12.3</v>
      </c>
      <c r="H24" s="19">
        <v>43.96</v>
      </c>
      <c r="I24" s="19">
        <v>322.5</v>
      </c>
      <c r="J24" s="19">
        <v>205.5</v>
      </c>
      <c r="K24" s="19">
        <v>184.6</v>
      </c>
      <c r="L24" s="19">
        <v>97.4</v>
      </c>
      <c r="M24" s="19">
        <v>35.200000000000003</v>
      </c>
      <c r="N24" s="19">
        <v>138.69999999999999</v>
      </c>
      <c r="O24" s="19">
        <v>0.65</v>
      </c>
      <c r="P24" s="19">
        <v>34</v>
      </c>
      <c r="Q24" s="19">
        <v>0.04</v>
      </c>
      <c r="R24" s="19">
        <v>0.1</v>
      </c>
      <c r="S24" s="19">
        <v>2.0499999999999998</v>
      </c>
      <c r="T24" s="19">
        <v>8.86</v>
      </c>
    </row>
    <row r="25" spans="1:24" x14ac:dyDescent="0.25">
      <c r="A25" s="19" t="s">
        <v>35</v>
      </c>
      <c r="B25" s="19">
        <v>2</v>
      </c>
      <c r="C25" s="22" t="s">
        <v>36</v>
      </c>
      <c r="D25" s="23"/>
      <c r="E25" s="21" t="s">
        <v>37</v>
      </c>
      <c r="F25" s="19">
        <v>21.92</v>
      </c>
      <c r="G25" s="19">
        <v>20.260000000000002</v>
      </c>
      <c r="H25" s="19">
        <v>18.239999999999998</v>
      </c>
      <c r="I25" s="19">
        <v>374.4</v>
      </c>
      <c r="J25" s="19">
        <v>129.6</v>
      </c>
      <c r="K25" s="19">
        <v>261.60000000000002</v>
      </c>
      <c r="L25" s="19">
        <v>296</v>
      </c>
      <c r="M25" s="19">
        <v>48.8</v>
      </c>
      <c r="N25" s="19">
        <v>428.4</v>
      </c>
      <c r="O25" s="19">
        <v>1.6</v>
      </c>
      <c r="P25" s="19">
        <v>0.15</v>
      </c>
      <c r="Q25" s="19">
        <v>0.12</v>
      </c>
      <c r="R25" s="19">
        <v>0.52</v>
      </c>
      <c r="S25" s="19">
        <v>1.24</v>
      </c>
      <c r="T25" s="19">
        <v>0.48</v>
      </c>
    </row>
    <row r="26" spans="1:24" x14ac:dyDescent="0.25">
      <c r="A26" s="19" t="s">
        <v>38</v>
      </c>
      <c r="B26" s="19">
        <v>3</v>
      </c>
      <c r="C26" s="6" t="s">
        <v>39</v>
      </c>
      <c r="D26" s="6"/>
      <c r="E26" s="21">
        <v>200</v>
      </c>
      <c r="F26" s="19">
        <v>0.16</v>
      </c>
      <c r="G26" s="19">
        <v>0</v>
      </c>
      <c r="H26" s="19">
        <v>28.4</v>
      </c>
      <c r="I26" s="19">
        <v>120</v>
      </c>
      <c r="J26" s="19">
        <v>9.0399999999999991</v>
      </c>
      <c r="K26" s="19">
        <v>99.12</v>
      </c>
      <c r="L26" s="19">
        <v>14.88</v>
      </c>
      <c r="M26" s="19">
        <v>3.6</v>
      </c>
      <c r="N26" s="19">
        <v>6.2</v>
      </c>
      <c r="O26" s="19">
        <v>0.61</v>
      </c>
      <c r="P26" s="19">
        <v>0</v>
      </c>
      <c r="Q26" s="19">
        <v>0.01</v>
      </c>
      <c r="R26" s="19">
        <v>0.01</v>
      </c>
      <c r="S26" s="19">
        <v>0.15</v>
      </c>
      <c r="T26" s="19">
        <v>1.72</v>
      </c>
    </row>
    <row r="27" spans="1:24" x14ac:dyDescent="0.25">
      <c r="A27" s="19"/>
      <c r="B27" s="19">
        <v>4</v>
      </c>
      <c r="C27" s="6" t="s">
        <v>40</v>
      </c>
      <c r="D27" s="6"/>
      <c r="E27" s="21" t="s">
        <v>41</v>
      </c>
      <c r="F27" s="19">
        <v>3.7</v>
      </c>
      <c r="G27" s="19">
        <v>15</v>
      </c>
      <c r="H27" s="19">
        <v>20.399999999999999</v>
      </c>
      <c r="I27" s="19">
        <v>232</v>
      </c>
      <c r="J27" s="19">
        <v>252</v>
      </c>
      <c r="K27" s="19">
        <v>189</v>
      </c>
      <c r="L27" s="19">
        <v>29.4</v>
      </c>
      <c r="M27" s="19">
        <v>0.21</v>
      </c>
      <c r="N27" s="19">
        <v>0.08</v>
      </c>
      <c r="O27" s="19">
        <v>2.73</v>
      </c>
      <c r="P27" s="19">
        <v>0.05</v>
      </c>
      <c r="Q27" s="19">
        <v>0</v>
      </c>
      <c r="R27" s="19">
        <v>0</v>
      </c>
      <c r="S27" s="19">
        <v>0</v>
      </c>
      <c r="T27" s="19">
        <v>0</v>
      </c>
    </row>
    <row r="28" spans="1:24" x14ac:dyDescent="0.25">
      <c r="A28" s="19"/>
      <c r="B28" s="19"/>
      <c r="C28" s="5" t="s">
        <v>42</v>
      </c>
      <c r="D28" s="5"/>
      <c r="E28" s="19"/>
      <c r="F28" s="24">
        <f t="shared" ref="F28:T28" si="0">SUM(F24:F27)</f>
        <v>34.78</v>
      </c>
      <c r="G28" s="24">
        <f t="shared" si="0"/>
        <v>47.56</v>
      </c>
      <c r="H28" s="24">
        <f t="shared" si="0"/>
        <v>111</v>
      </c>
      <c r="I28" s="24">
        <f t="shared" si="0"/>
        <v>1048.9000000000001</v>
      </c>
      <c r="J28" s="24">
        <f t="shared" si="0"/>
        <v>596.1400000000001</v>
      </c>
      <c r="K28" s="24">
        <f t="shared" si="0"/>
        <v>734.32</v>
      </c>
      <c r="L28" s="24">
        <f t="shared" si="0"/>
        <v>437.67999999999995</v>
      </c>
      <c r="M28" s="24">
        <f t="shared" si="0"/>
        <v>87.809999999999988</v>
      </c>
      <c r="N28" s="24">
        <f t="shared" si="0"/>
        <v>573.38</v>
      </c>
      <c r="O28" s="24">
        <f t="shared" si="0"/>
        <v>5.59</v>
      </c>
      <c r="P28" s="24">
        <f t="shared" si="0"/>
        <v>34.199999999999996</v>
      </c>
      <c r="Q28" s="24">
        <f t="shared" si="0"/>
        <v>0.17</v>
      </c>
      <c r="R28" s="24">
        <f t="shared" si="0"/>
        <v>0.63</v>
      </c>
      <c r="S28" s="24">
        <f t="shared" si="0"/>
        <v>3.44</v>
      </c>
      <c r="T28" s="24">
        <f t="shared" si="0"/>
        <v>11.06</v>
      </c>
    </row>
    <row r="29" spans="1:24" x14ac:dyDescent="0.25">
      <c r="A29" s="19"/>
      <c r="B29" s="19"/>
      <c r="C29" s="8" t="s">
        <v>43</v>
      </c>
      <c r="D29" s="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4" x14ac:dyDescent="0.25">
      <c r="A30" s="19" t="s">
        <v>44</v>
      </c>
      <c r="B30" s="19">
        <v>1</v>
      </c>
      <c r="C30" s="6" t="s">
        <v>45</v>
      </c>
      <c r="D30" s="6"/>
      <c r="E30" s="21" t="s">
        <v>46</v>
      </c>
      <c r="F30" s="19">
        <v>6.63</v>
      </c>
      <c r="G30" s="19">
        <v>5.18</v>
      </c>
      <c r="H30" s="19">
        <v>15.45</v>
      </c>
      <c r="I30" s="19">
        <v>135</v>
      </c>
      <c r="J30" s="19">
        <v>147.96</v>
      </c>
      <c r="K30" s="19">
        <v>701.72</v>
      </c>
      <c r="L30" s="19">
        <v>23.77</v>
      </c>
      <c r="M30" s="19">
        <v>34.67</v>
      </c>
      <c r="N30" s="19">
        <v>113.39</v>
      </c>
      <c r="O30" s="19">
        <v>1.42</v>
      </c>
      <c r="P30" s="19">
        <v>0.03</v>
      </c>
      <c r="Q30" s="19">
        <v>0.14000000000000001</v>
      </c>
      <c r="R30" s="19">
        <v>0.12</v>
      </c>
      <c r="S30" s="19">
        <v>2.39</v>
      </c>
      <c r="T30" s="19">
        <v>22.35</v>
      </c>
    </row>
    <row r="31" spans="1:24" x14ac:dyDescent="0.25">
      <c r="A31" s="19" t="s">
        <v>47</v>
      </c>
      <c r="B31" s="19">
        <v>2</v>
      </c>
      <c r="C31" s="6" t="s">
        <v>48</v>
      </c>
      <c r="D31" s="6"/>
      <c r="E31" s="21">
        <v>150</v>
      </c>
      <c r="F31" s="19">
        <v>6.99</v>
      </c>
      <c r="G31" s="19">
        <v>11.35</v>
      </c>
      <c r="H31" s="19">
        <v>3.71</v>
      </c>
      <c r="I31" s="19">
        <v>279.52</v>
      </c>
      <c r="J31" s="19">
        <v>265.5</v>
      </c>
      <c r="K31" s="19">
        <v>18.75</v>
      </c>
      <c r="L31" s="19">
        <v>5</v>
      </c>
      <c r="M31" s="19">
        <v>21.8</v>
      </c>
      <c r="N31" s="19">
        <v>38.200000000000003</v>
      </c>
      <c r="O31" s="19">
        <v>1.1399999999999999</v>
      </c>
      <c r="P31" s="19">
        <v>20</v>
      </c>
      <c r="Q31" s="19">
        <v>0.06</v>
      </c>
      <c r="R31" s="19">
        <v>0.03</v>
      </c>
      <c r="S31" s="19">
        <v>0.18</v>
      </c>
      <c r="T31" s="19">
        <v>0</v>
      </c>
    </row>
    <row r="32" spans="1:24" ht="24.75" customHeight="1" x14ac:dyDescent="0.25">
      <c r="A32" s="25" t="s">
        <v>49</v>
      </c>
      <c r="B32" s="19">
        <v>3</v>
      </c>
      <c r="C32" s="6" t="s">
        <v>50</v>
      </c>
      <c r="D32" s="6"/>
      <c r="E32" s="21">
        <v>50</v>
      </c>
      <c r="F32" s="19">
        <v>29.03</v>
      </c>
      <c r="G32" s="19">
        <v>23.39</v>
      </c>
      <c r="H32" s="19">
        <v>17.420000000000002</v>
      </c>
      <c r="I32" s="19">
        <v>400.2</v>
      </c>
      <c r="J32" s="19">
        <v>463.1</v>
      </c>
      <c r="K32" s="19">
        <v>214</v>
      </c>
      <c r="L32" s="19">
        <v>51.3</v>
      </c>
      <c r="M32" s="19">
        <v>23.1</v>
      </c>
      <c r="N32" s="19">
        <v>148.6</v>
      </c>
      <c r="O32" s="19">
        <v>1.61</v>
      </c>
      <c r="P32" s="19">
        <v>59</v>
      </c>
      <c r="Q32" s="19">
        <v>0.34</v>
      </c>
      <c r="R32" s="19">
        <v>0.12</v>
      </c>
      <c r="S32" s="19">
        <v>5.05</v>
      </c>
      <c r="T32" s="19">
        <v>0.54</v>
      </c>
    </row>
    <row r="33" spans="1:20" ht="25.5" x14ac:dyDescent="0.25">
      <c r="A33" s="25" t="s">
        <v>51</v>
      </c>
      <c r="B33" s="19">
        <v>4</v>
      </c>
      <c r="C33" s="6" t="s">
        <v>52</v>
      </c>
      <c r="D33" s="6"/>
      <c r="E33" s="21">
        <v>30</v>
      </c>
      <c r="F33" s="19">
        <v>0.56999999999999995</v>
      </c>
      <c r="G33" s="19">
        <v>3.1</v>
      </c>
      <c r="H33" s="19">
        <v>2.36</v>
      </c>
      <c r="I33" s="19">
        <v>39.549999999999997</v>
      </c>
      <c r="J33" s="19">
        <v>24</v>
      </c>
      <c r="K33" s="19">
        <v>116</v>
      </c>
      <c r="L33" s="19">
        <v>8.4</v>
      </c>
      <c r="M33" s="19">
        <v>12</v>
      </c>
      <c r="N33" s="19">
        <v>15.6</v>
      </c>
      <c r="O33" s="19">
        <v>0.54</v>
      </c>
      <c r="P33" s="19">
        <v>0.12</v>
      </c>
      <c r="Q33" s="19">
        <v>0.03</v>
      </c>
      <c r="R33" s="19">
        <v>0.02</v>
      </c>
      <c r="S33" s="19">
        <v>0.36</v>
      </c>
      <c r="T33" s="19">
        <v>15</v>
      </c>
    </row>
    <row r="34" spans="1:20" x14ac:dyDescent="0.25">
      <c r="A34" s="19" t="s">
        <v>53</v>
      </c>
      <c r="B34" s="19">
        <v>5</v>
      </c>
      <c r="C34" s="6" t="s">
        <v>54</v>
      </c>
      <c r="D34" s="6"/>
      <c r="E34" s="21">
        <v>60</v>
      </c>
      <c r="F34" s="19">
        <v>6.48</v>
      </c>
      <c r="G34" s="19">
        <v>0.8</v>
      </c>
      <c r="H34" s="19">
        <v>39.04</v>
      </c>
      <c r="I34" s="19">
        <v>193.6</v>
      </c>
      <c r="J34" s="19">
        <v>113.4</v>
      </c>
      <c r="K34" s="19">
        <v>39.9</v>
      </c>
      <c r="L34" s="19">
        <v>6.9</v>
      </c>
      <c r="M34" s="19">
        <v>9.9</v>
      </c>
      <c r="N34" s="19">
        <v>26.1</v>
      </c>
      <c r="O34" s="19">
        <v>0.6</v>
      </c>
      <c r="P34" s="19">
        <v>0</v>
      </c>
      <c r="Q34" s="19">
        <v>0.04</v>
      </c>
      <c r="R34" s="19">
        <v>0.02</v>
      </c>
      <c r="S34" s="19">
        <v>0.48</v>
      </c>
      <c r="T34" s="19">
        <v>0</v>
      </c>
    </row>
    <row r="35" spans="1:20" x14ac:dyDescent="0.25">
      <c r="A35" s="19" t="s">
        <v>55</v>
      </c>
      <c r="B35" s="19">
        <v>6</v>
      </c>
      <c r="C35" s="6" t="s">
        <v>56</v>
      </c>
      <c r="D35" s="6"/>
      <c r="E35" s="19">
        <v>200</v>
      </c>
      <c r="F35" s="19">
        <v>0</v>
      </c>
      <c r="G35" s="19">
        <v>0</v>
      </c>
      <c r="H35" s="19">
        <v>26</v>
      </c>
      <c r="I35" s="19">
        <v>106</v>
      </c>
      <c r="J35" s="19">
        <v>0.1</v>
      </c>
      <c r="K35" s="19">
        <v>0.3</v>
      </c>
      <c r="L35" s="19">
        <v>0.2</v>
      </c>
      <c r="M35" s="19">
        <v>0</v>
      </c>
      <c r="N35" s="19">
        <v>0</v>
      </c>
      <c r="O35" s="19">
        <v>0.03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</row>
    <row r="36" spans="1:20" x14ac:dyDescent="0.25">
      <c r="A36" s="19"/>
      <c r="B36" s="19"/>
      <c r="C36" s="5" t="s">
        <v>57</v>
      </c>
      <c r="D36" s="5"/>
      <c r="E36" s="19"/>
      <c r="F36" s="24">
        <f t="shared" ref="F36:T36" si="1">SUM(F30:F35)</f>
        <v>49.7</v>
      </c>
      <c r="G36" s="24">
        <f t="shared" si="1"/>
        <v>43.82</v>
      </c>
      <c r="H36" s="24">
        <f t="shared" si="1"/>
        <v>103.97999999999999</v>
      </c>
      <c r="I36" s="24">
        <f t="shared" si="1"/>
        <v>1153.8699999999999</v>
      </c>
      <c r="J36" s="24">
        <f t="shared" si="1"/>
        <v>1014.0600000000001</v>
      </c>
      <c r="K36" s="24">
        <f t="shared" si="1"/>
        <v>1090.67</v>
      </c>
      <c r="L36" s="24">
        <f t="shared" si="1"/>
        <v>95.570000000000007</v>
      </c>
      <c r="M36" s="24">
        <f t="shared" si="1"/>
        <v>101.47</v>
      </c>
      <c r="N36" s="24">
        <f t="shared" si="1"/>
        <v>341.89000000000004</v>
      </c>
      <c r="O36" s="24">
        <f t="shared" si="1"/>
        <v>5.34</v>
      </c>
      <c r="P36" s="24">
        <f t="shared" si="1"/>
        <v>79.150000000000006</v>
      </c>
      <c r="Q36" s="24">
        <f t="shared" si="1"/>
        <v>0.6100000000000001</v>
      </c>
      <c r="R36" s="24">
        <f t="shared" si="1"/>
        <v>0.31000000000000005</v>
      </c>
      <c r="S36" s="24">
        <f t="shared" si="1"/>
        <v>8.4600000000000009</v>
      </c>
      <c r="T36" s="24">
        <f t="shared" si="1"/>
        <v>37.89</v>
      </c>
    </row>
    <row r="37" spans="1:20" x14ac:dyDescent="0.25">
      <c r="A37" s="19"/>
      <c r="B37" s="19"/>
      <c r="C37" s="5" t="s">
        <v>58</v>
      </c>
      <c r="D37" s="5"/>
      <c r="E37" s="19"/>
      <c r="F37" s="24">
        <f>SUM(F28+F36)</f>
        <v>84.48</v>
      </c>
      <c r="G37" s="24">
        <f>SUM(G28+G36)</f>
        <v>91.38</v>
      </c>
      <c r="H37" s="24">
        <f>SUM(H28+H36)</f>
        <v>214.98</v>
      </c>
      <c r="I37" s="24">
        <f>SUM(I28+I36)</f>
        <v>2202.77</v>
      </c>
      <c r="J37" s="24">
        <f t="shared" ref="J37:T37" si="2">J28+J36</f>
        <v>1610.2000000000003</v>
      </c>
      <c r="K37" s="24">
        <f t="shared" si="2"/>
        <v>1824.9900000000002</v>
      </c>
      <c r="L37" s="24">
        <f t="shared" si="2"/>
        <v>533.25</v>
      </c>
      <c r="M37" s="24">
        <f t="shared" si="2"/>
        <v>189.27999999999997</v>
      </c>
      <c r="N37" s="24">
        <f t="shared" si="2"/>
        <v>915.27</v>
      </c>
      <c r="O37" s="24">
        <f t="shared" si="2"/>
        <v>10.93</v>
      </c>
      <c r="P37" s="24">
        <f t="shared" si="2"/>
        <v>113.35</v>
      </c>
      <c r="Q37" s="24">
        <f t="shared" si="2"/>
        <v>0.78000000000000014</v>
      </c>
      <c r="R37" s="24">
        <f t="shared" si="2"/>
        <v>0.94000000000000006</v>
      </c>
      <c r="S37" s="24">
        <f t="shared" si="2"/>
        <v>11.9</v>
      </c>
      <c r="T37" s="24">
        <f t="shared" si="2"/>
        <v>48.95</v>
      </c>
    </row>
    <row r="38" spans="1:20" x14ac:dyDescent="0.25">
      <c r="A38" s="4">
        <v>44714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20"/>
      <c r="B39" s="20"/>
      <c r="C39" s="8" t="s">
        <v>59</v>
      </c>
      <c r="D39" s="8"/>
      <c r="E39" s="17"/>
      <c r="F39" s="10" t="s">
        <v>9</v>
      </c>
      <c r="G39" s="10"/>
      <c r="H39" s="10"/>
      <c r="I39" s="17"/>
      <c r="J39" s="10" t="s">
        <v>10</v>
      </c>
      <c r="K39" s="10"/>
      <c r="L39" s="10"/>
      <c r="M39" s="10"/>
      <c r="N39" s="10"/>
      <c r="O39" s="10"/>
      <c r="P39" s="10" t="s">
        <v>11</v>
      </c>
      <c r="Q39" s="10"/>
      <c r="R39" s="10"/>
      <c r="S39" s="10"/>
      <c r="T39" s="10"/>
    </row>
    <row r="40" spans="1:20" x14ac:dyDescent="0.25">
      <c r="A40" s="20"/>
      <c r="B40" s="20"/>
      <c r="C40" s="8" t="s">
        <v>32</v>
      </c>
      <c r="D40" s="8"/>
      <c r="E40" s="18" t="s">
        <v>15</v>
      </c>
      <c r="F40" s="17" t="s">
        <v>16</v>
      </c>
      <c r="G40" s="17" t="s">
        <v>17</v>
      </c>
      <c r="H40" s="17" t="s">
        <v>18</v>
      </c>
      <c r="I40" s="17" t="s">
        <v>19</v>
      </c>
      <c r="J40" s="17" t="s">
        <v>20</v>
      </c>
      <c r="K40" s="17" t="s">
        <v>21</v>
      </c>
      <c r="L40" s="17" t="s">
        <v>22</v>
      </c>
      <c r="M40" s="17" t="s">
        <v>23</v>
      </c>
      <c r="N40" s="17" t="s">
        <v>24</v>
      </c>
      <c r="O40" s="17" t="s">
        <v>25</v>
      </c>
      <c r="P40" s="17" t="s">
        <v>26</v>
      </c>
      <c r="Q40" s="17" t="s">
        <v>27</v>
      </c>
      <c r="R40" s="17" t="s">
        <v>28</v>
      </c>
      <c r="S40" s="17" t="s">
        <v>29</v>
      </c>
      <c r="T40" s="17" t="s">
        <v>30</v>
      </c>
    </row>
    <row r="41" spans="1:20" ht="27.75" customHeight="1" x14ac:dyDescent="0.25">
      <c r="A41" s="19" t="s">
        <v>60</v>
      </c>
      <c r="B41" s="19">
        <v>1</v>
      </c>
      <c r="C41" s="6" t="s">
        <v>61</v>
      </c>
      <c r="D41" s="6"/>
      <c r="E41" s="19">
        <v>150</v>
      </c>
      <c r="F41" s="19">
        <v>40.5</v>
      </c>
      <c r="G41" s="19">
        <v>34.5</v>
      </c>
      <c r="H41" s="19">
        <v>39.25</v>
      </c>
      <c r="I41" s="19">
        <v>620</v>
      </c>
      <c r="J41" s="19">
        <v>122.52</v>
      </c>
      <c r="K41" s="19">
        <v>474.82</v>
      </c>
      <c r="L41" s="19">
        <v>18.57</v>
      </c>
      <c r="M41" s="19">
        <v>26.67</v>
      </c>
      <c r="N41" s="19">
        <v>67.400000000000006</v>
      </c>
      <c r="O41" s="19">
        <v>0.97</v>
      </c>
      <c r="P41" s="19">
        <v>0.02</v>
      </c>
      <c r="Q41" s="19">
        <v>0.123</v>
      </c>
      <c r="R41" s="19">
        <v>0.65</v>
      </c>
      <c r="S41" s="19">
        <v>1.17</v>
      </c>
      <c r="T41" s="19">
        <v>16.5</v>
      </c>
    </row>
    <row r="42" spans="1:20" x14ac:dyDescent="0.25">
      <c r="A42" s="19" t="s">
        <v>62</v>
      </c>
      <c r="B42" s="19">
        <v>2</v>
      </c>
      <c r="C42" s="6" t="s">
        <v>63</v>
      </c>
      <c r="D42" s="6"/>
      <c r="E42" s="19">
        <v>60</v>
      </c>
      <c r="F42" s="19">
        <v>6.52</v>
      </c>
      <c r="G42" s="19">
        <v>8.6199999999999992</v>
      </c>
      <c r="H42" s="19">
        <v>1.19</v>
      </c>
      <c r="I42" s="19">
        <v>156.34</v>
      </c>
      <c r="J42" s="19">
        <v>117</v>
      </c>
      <c r="K42" s="19">
        <v>50.88</v>
      </c>
      <c r="L42" s="19">
        <v>30.48</v>
      </c>
      <c r="M42" s="19">
        <v>12.96</v>
      </c>
      <c r="N42" s="19">
        <v>54.12</v>
      </c>
      <c r="O42" s="19">
        <v>0.54</v>
      </c>
      <c r="P42" s="19">
        <v>20.399999999999999</v>
      </c>
      <c r="Q42" s="19">
        <v>0.05</v>
      </c>
      <c r="R42" s="19">
        <v>0.72</v>
      </c>
      <c r="S42" s="19">
        <v>0.92</v>
      </c>
      <c r="T42" s="19">
        <v>0.04</v>
      </c>
    </row>
    <row r="43" spans="1:20" x14ac:dyDescent="0.25">
      <c r="A43" s="19" t="s">
        <v>53</v>
      </c>
      <c r="B43" s="19">
        <v>3</v>
      </c>
      <c r="C43" s="6" t="s">
        <v>54</v>
      </c>
      <c r="D43" s="6"/>
      <c r="E43" s="21">
        <v>30</v>
      </c>
      <c r="F43" s="19">
        <v>4.8600000000000003</v>
      </c>
      <c r="G43" s="19">
        <v>0.6</v>
      </c>
      <c r="H43" s="19">
        <v>29.28</v>
      </c>
      <c r="I43" s="19">
        <v>145.19999999999999</v>
      </c>
      <c r="J43" s="19">
        <v>113.4</v>
      </c>
      <c r="K43" s="19">
        <v>39.9</v>
      </c>
      <c r="L43" s="19">
        <v>6.9</v>
      </c>
      <c r="M43" s="19">
        <v>9.9</v>
      </c>
      <c r="N43" s="19">
        <v>26.1</v>
      </c>
      <c r="O43" s="19">
        <v>0.6</v>
      </c>
      <c r="P43" s="19">
        <v>0</v>
      </c>
      <c r="Q43" s="19">
        <v>0.04</v>
      </c>
      <c r="R43" s="19">
        <v>0.02</v>
      </c>
      <c r="S43" s="19">
        <v>0.48</v>
      </c>
      <c r="T43" s="19">
        <v>0</v>
      </c>
    </row>
    <row r="44" spans="1:20" x14ac:dyDescent="0.25">
      <c r="A44" s="19" t="s">
        <v>64</v>
      </c>
      <c r="B44" s="19">
        <v>4</v>
      </c>
      <c r="C44" s="6" t="s">
        <v>65</v>
      </c>
      <c r="D44" s="6"/>
      <c r="E44" s="21">
        <v>200</v>
      </c>
      <c r="F44" s="19">
        <v>0.4</v>
      </c>
      <c r="G44" s="19">
        <v>0.2</v>
      </c>
      <c r="H44" s="19">
        <v>14.2</v>
      </c>
      <c r="I44" s="19">
        <v>56</v>
      </c>
      <c r="J44" s="19">
        <v>0.2</v>
      </c>
      <c r="K44" s="19">
        <v>5.2</v>
      </c>
      <c r="L44" s="19">
        <v>8</v>
      </c>
      <c r="M44" s="19">
        <v>0.9</v>
      </c>
      <c r="N44" s="19">
        <v>1.6</v>
      </c>
      <c r="O44" s="19">
        <v>0.19</v>
      </c>
      <c r="P44" s="19">
        <v>0</v>
      </c>
      <c r="Q44" s="19">
        <v>0</v>
      </c>
      <c r="R44" s="19">
        <v>0</v>
      </c>
      <c r="S44" s="19">
        <v>0.02</v>
      </c>
      <c r="T44" s="19">
        <v>0.02</v>
      </c>
    </row>
    <row r="45" spans="1:20" x14ac:dyDescent="0.25">
      <c r="A45" s="19"/>
      <c r="B45" s="19"/>
      <c r="C45" s="5" t="s">
        <v>42</v>
      </c>
      <c r="D45" s="5"/>
      <c r="E45" s="19"/>
      <c r="F45" s="24">
        <f t="shared" ref="F45:T45" si="3">SUM(F41:F44)</f>
        <v>52.279999999999994</v>
      </c>
      <c r="G45" s="24">
        <f t="shared" si="3"/>
        <v>43.92</v>
      </c>
      <c r="H45" s="24">
        <f t="shared" si="3"/>
        <v>83.92</v>
      </c>
      <c r="I45" s="24">
        <f t="shared" si="3"/>
        <v>977.54</v>
      </c>
      <c r="J45" s="24">
        <f t="shared" si="3"/>
        <v>353.11999999999995</v>
      </c>
      <c r="K45" s="24">
        <f t="shared" si="3"/>
        <v>570.80000000000007</v>
      </c>
      <c r="L45" s="24">
        <f t="shared" si="3"/>
        <v>63.949999999999996</v>
      </c>
      <c r="M45" s="24">
        <f t="shared" si="3"/>
        <v>50.43</v>
      </c>
      <c r="N45" s="24">
        <f t="shared" si="3"/>
        <v>149.22</v>
      </c>
      <c r="O45" s="24">
        <f t="shared" si="3"/>
        <v>2.2999999999999998</v>
      </c>
      <c r="P45" s="24">
        <f t="shared" si="3"/>
        <v>20.419999999999998</v>
      </c>
      <c r="Q45" s="24">
        <f t="shared" si="3"/>
        <v>0.21299999999999999</v>
      </c>
      <c r="R45" s="24">
        <f t="shared" si="3"/>
        <v>1.3900000000000001</v>
      </c>
      <c r="S45" s="24">
        <f t="shared" si="3"/>
        <v>2.59</v>
      </c>
      <c r="T45" s="24">
        <f t="shared" si="3"/>
        <v>16.559999999999999</v>
      </c>
    </row>
    <row r="46" spans="1:20" x14ac:dyDescent="0.25">
      <c r="A46" s="19"/>
      <c r="B46" s="19"/>
      <c r="C46" s="8" t="s">
        <v>43</v>
      </c>
      <c r="D46" s="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25">
      <c r="A47" s="19" t="s">
        <v>66</v>
      </c>
      <c r="B47" s="19">
        <v>1</v>
      </c>
      <c r="C47" s="6" t="s">
        <v>67</v>
      </c>
      <c r="D47" s="6"/>
      <c r="E47" s="19" t="s">
        <v>68</v>
      </c>
      <c r="F47" s="19">
        <v>2.25</v>
      </c>
      <c r="G47" s="19">
        <v>5.25</v>
      </c>
      <c r="H47" s="19">
        <v>7.75</v>
      </c>
      <c r="I47" s="19">
        <v>77.5</v>
      </c>
      <c r="J47" s="19">
        <v>123</v>
      </c>
      <c r="K47" s="19">
        <v>298</v>
      </c>
      <c r="L47" s="19">
        <v>42.89</v>
      </c>
      <c r="M47" s="19">
        <v>22.33</v>
      </c>
      <c r="N47" s="19">
        <v>0.66</v>
      </c>
      <c r="O47" s="19">
        <v>1.2</v>
      </c>
      <c r="P47" s="19">
        <v>0.03</v>
      </c>
      <c r="Q47" s="19">
        <v>0.05</v>
      </c>
      <c r="R47" s="19">
        <v>0.05</v>
      </c>
      <c r="S47" s="19">
        <v>0</v>
      </c>
      <c r="T47" s="19">
        <v>20.46</v>
      </c>
    </row>
    <row r="48" spans="1:20" x14ac:dyDescent="0.25">
      <c r="A48" s="19" t="s">
        <v>69</v>
      </c>
      <c r="B48" s="19">
        <v>2</v>
      </c>
      <c r="C48" s="6" t="s">
        <v>70</v>
      </c>
      <c r="D48" s="6"/>
      <c r="E48" s="21">
        <v>150</v>
      </c>
      <c r="F48" s="19">
        <v>24.6</v>
      </c>
      <c r="G48" s="19">
        <v>19.2</v>
      </c>
      <c r="H48" s="19">
        <v>35.4</v>
      </c>
      <c r="I48" s="19">
        <v>408</v>
      </c>
      <c r="J48" s="19">
        <v>168.3</v>
      </c>
      <c r="K48" s="19">
        <v>250.8</v>
      </c>
      <c r="L48" s="19">
        <v>20.9</v>
      </c>
      <c r="M48" s="19">
        <v>31.3</v>
      </c>
      <c r="N48" s="19">
        <v>141.5</v>
      </c>
      <c r="O48" s="19">
        <v>1.67</v>
      </c>
      <c r="P48" s="19">
        <v>29</v>
      </c>
      <c r="Q48" s="19">
        <v>0.11</v>
      </c>
      <c r="R48" s="19">
        <v>0.13</v>
      </c>
      <c r="S48" s="19">
        <v>2.69</v>
      </c>
      <c r="T48" s="19">
        <v>0.31</v>
      </c>
    </row>
    <row r="49" spans="1:20" ht="25.5" x14ac:dyDescent="0.25">
      <c r="A49" s="25" t="s">
        <v>51</v>
      </c>
      <c r="B49" s="19">
        <v>4</v>
      </c>
      <c r="C49" s="6" t="s">
        <v>52</v>
      </c>
      <c r="D49" s="6"/>
      <c r="E49" s="21">
        <v>30</v>
      </c>
      <c r="F49" s="19">
        <v>0.56999999999999995</v>
      </c>
      <c r="G49" s="19">
        <v>3.1</v>
      </c>
      <c r="H49" s="19">
        <v>2.36</v>
      </c>
      <c r="I49" s="19">
        <v>39.549999999999997</v>
      </c>
      <c r="J49" s="19">
        <v>24</v>
      </c>
      <c r="K49" s="19">
        <v>116</v>
      </c>
      <c r="L49" s="19">
        <v>8.4</v>
      </c>
      <c r="M49" s="19">
        <v>12</v>
      </c>
      <c r="N49" s="19">
        <v>15.6</v>
      </c>
      <c r="O49" s="19">
        <v>0.54</v>
      </c>
      <c r="P49" s="19">
        <v>0.12</v>
      </c>
      <c r="Q49" s="19">
        <v>0.03</v>
      </c>
      <c r="R49" s="19">
        <v>0.02</v>
      </c>
      <c r="S49" s="19">
        <v>0.36</v>
      </c>
      <c r="T49" s="19">
        <v>15</v>
      </c>
    </row>
    <row r="50" spans="1:20" x14ac:dyDescent="0.25">
      <c r="A50" s="19" t="s">
        <v>53</v>
      </c>
      <c r="B50" s="19">
        <v>5</v>
      </c>
      <c r="C50" s="6" t="s">
        <v>54</v>
      </c>
      <c r="D50" s="6"/>
      <c r="E50" s="21">
        <v>60</v>
      </c>
      <c r="F50" s="19">
        <v>6.48</v>
      </c>
      <c r="G50" s="19">
        <v>0.8</v>
      </c>
      <c r="H50" s="19">
        <v>39.04</v>
      </c>
      <c r="I50" s="19">
        <v>193.6</v>
      </c>
      <c r="J50" s="19">
        <v>113.4</v>
      </c>
      <c r="K50" s="19">
        <v>39.9</v>
      </c>
      <c r="L50" s="19">
        <v>6.9</v>
      </c>
      <c r="M50" s="19">
        <v>9.9</v>
      </c>
      <c r="N50" s="19">
        <v>26.1</v>
      </c>
      <c r="O50" s="19">
        <v>0.6</v>
      </c>
      <c r="P50" s="19">
        <v>0</v>
      </c>
      <c r="Q50" s="19">
        <v>0.04</v>
      </c>
      <c r="R50" s="19">
        <v>0.02</v>
      </c>
      <c r="S50" s="19">
        <v>0.48</v>
      </c>
      <c r="T50" s="19">
        <v>0</v>
      </c>
    </row>
    <row r="51" spans="1:20" x14ac:dyDescent="0.25">
      <c r="A51" s="19" t="s">
        <v>38</v>
      </c>
      <c r="B51" s="19">
        <v>3</v>
      </c>
      <c r="C51" s="6" t="s">
        <v>39</v>
      </c>
      <c r="D51" s="6"/>
      <c r="E51" s="21">
        <v>200</v>
      </c>
      <c r="F51" s="19">
        <v>0.16</v>
      </c>
      <c r="G51" s="19">
        <v>0</v>
      </c>
      <c r="H51" s="19">
        <v>28.4</v>
      </c>
      <c r="I51" s="19">
        <v>120</v>
      </c>
      <c r="J51" s="19">
        <v>9.0399999999999991</v>
      </c>
      <c r="K51" s="19">
        <v>99.12</v>
      </c>
      <c r="L51" s="19">
        <v>14.88</v>
      </c>
      <c r="M51" s="19">
        <v>3.6</v>
      </c>
      <c r="N51" s="19">
        <v>6.2</v>
      </c>
      <c r="O51" s="19">
        <v>0.61</v>
      </c>
      <c r="P51" s="19">
        <v>0</v>
      </c>
      <c r="Q51" s="19">
        <v>0.01</v>
      </c>
      <c r="R51" s="19">
        <v>0.01</v>
      </c>
      <c r="S51" s="19">
        <v>0.15</v>
      </c>
      <c r="T51" s="19">
        <v>1.72</v>
      </c>
    </row>
    <row r="52" spans="1:20" x14ac:dyDescent="0.25">
      <c r="A52" s="19"/>
      <c r="B52" s="19"/>
      <c r="C52" s="5" t="s">
        <v>57</v>
      </c>
      <c r="D52" s="5"/>
      <c r="E52" s="19"/>
      <c r="F52" s="24">
        <f t="shared" ref="F52:T52" si="4">SUM(F47:F51)</f>
        <v>34.06</v>
      </c>
      <c r="G52" s="24">
        <f t="shared" si="4"/>
        <v>28.35</v>
      </c>
      <c r="H52" s="24">
        <f t="shared" si="4"/>
        <v>112.94999999999999</v>
      </c>
      <c r="I52" s="24">
        <f t="shared" si="4"/>
        <v>838.65</v>
      </c>
      <c r="J52" s="24">
        <f t="shared" si="4"/>
        <v>437.74000000000007</v>
      </c>
      <c r="K52" s="24">
        <f t="shared" si="4"/>
        <v>803.81999999999994</v>
      </c>
      <c r="L52" s="24">
        <f t="shared" si="4"/>
        <v>93.97</v>
      </c>
      <c r="M52" s="24">
        <f t="shared" si="4"/>
        <v>79.13</v>
      </c>
      <c r="N52" s="24">
        <f t="shared" si="4"/>
        <v>190.05999999999997</v>
      </c>
      <c r="O52" s="24">
        <f t="shared" si="4"/>
        <v>4.62</v>
      </c>
      <c r="P52" s="24">
        <f t="shared" si="4"/>
        <v>29.150000000000002</v>
      </c>
      <c r="Q52" s="24">
        <f t="shared" si="4"/>
        <v>0.24000000000000002</v>
      </c>
      <c r="R52" s="24">
        <f t="shared" si="4"/>
        <v>0.22999999999999998</v>
      </c>
      <c r="S52" s="24">
        <f t="shared" si="4"/>
        <v>3.6799999999999997</v>
      </c>
      <c r="T52" s="24">
        <f t="shared" si="4"/>
        <v>37.489999999999995</v>
      </c>
    </row>
    <row r="53" spans="1:20" x14ac:dyDescent="0.25">
      <c r="A53" s="19"/>
      <c r="B53" s="19"/>
      <c r="C53" s="5" t="s">
        <v>58</v>
      </c>
      <c r="D53" s="5"/>
      <c r="E53" s="19"/>
      <c r="F53" s="24">
        <f>SUM(F45+F52)</f>
        <v>86.34</v>
      </c>
      <c r="G53" s="24">
        <f>SUM(G45+G52)</f>
        <v>72.27000000000001</v>
      </c>
      <c r="H53" s="24">
        <f>SUM(H45+H52)</f>
        <v>196.87</v>
      </c>
      <c r="I53" s="24">
        <f>SUM(I45+I52)</f>
        <v>1816.19</v>
      </c>
      <c r="J53" s="24">
        <f>J45+J52</f>
        <v>790.86</v>
      </c>
      <c r="K53" s="24">
        <f>K45+K52:L52</f>
        <v>1374.62</v>
      </c>
      <c r="L53" s="24">
        <f t="shared" ref="L53:T53" si="5">L45+L52</f>
        <v>157.91999999999999</v>
      </c>
      <c r="M53" s="24">
        <f t="shared" si="5"/>
        <v>129.56</v>
      </c>
      <c r="N53" s="24">
        <f t="shared" si="5"/>
        <v>339.28</v>
      </c>
      <c r="O53" s="24">
        <f t="shared" si="5"/>
        <v>6.92</v>
      </c>
      <c r="P53" s="24">
        <f t="shared" si="5"/>
        <v>49.57</v>
      </c>
      <c r="Q53" s="24">
        <f t="shared" si="5"/>
        <v>0.45300000000000001</v>
      </c>
      <c r="R53" s="24">
        <f t="shared" si="5"/>
        <v>1.62</v>
      </c>
      <c r="S53" s="24">
        <f t="shared" si="5"/>
        <v>6.27</v>
      </c>
      <c r="T53" s="24">
        <f t="shared" si="5"/>
        <v>54.05</v>
      </c>
    </row>
    <row r="54" spans="1:20" x14ac:dyDescent="0.25">
      <c r="A54" s="4">
        <v>44715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19"/>
      <c r="B55" s="19"/>
      <c r="C55" s="8" t="s">
        <v>71</v>
      </c>
      <c r="D55" s="8"/>
      <c r="E55" s="17"/>
      <c r="F55" s="10" t="s">
        <v>9</v>
      </c>
      <c r="G55" s="10"/>
      <c r="H55" s="10"/>
      <c r="I55" s="17"/>
      <c r="J55" s="10" t="s">
        <v>10</v>
      </c>
      <c r="K55" s="10"/>
      <c r="L55" s="10"/>
      <c r="M55" s="10"/>
      <c r="N55" s="10"/>
      <c r="O55" s="10"/>
      <c r="P55" s="10" t="s">
        <v>11</v>
      </c>
      <c r="Q55" s="10"/>
      <c r="R55" s="10"/>
      <c r="S55" s="10"/>
      <c r="T55" s="10"/>
    </row>
    <row r="56" spans="1:20" x14ac:dyDescent="0.25">
      <c r="A56" s="19"/>
      <c r="B56" s="19"/>
      <c r="C56" s="8" t="s">
        <v>32</v>
      </c>
      <c r="D56" s="8"/>
      <c r="E56" s="18" t="s">
        <v>15</v>
      </c>
      <c r="F56" s="17" t="s">
        <v>16</v>
      </c>
      <c r="G56" s="17" t="s">
        <v>17</v>
      </c>
      <c r="H56" s="17" t="s">
        <v>18</v>
      </c>
      <c r="I56" s="17" t="s">
        <v>19</v>
      </c>
      <c r="J56" s="17" t="s">
        <v>20</v>
      </c>
      <c r="K56" s="17" t="s">
        <v>21</v>
      </c>
      <c r="L56" s="17" t="s">
        <v>22</v>
      </c>
      <c r="M56" s="17" t="s">
        <v>23</v>
      </c>
      <c r="N56" s="17" t="s">
        <v>24</v>
      </c>
      <c r="O56" s="17" t="s">
        <v>25</v>
      </c>
      <c r="P56" s="17" t="s">
        <v>26</v>
      </c>
      <c r="Q56" s="17" t="s">
        <v>27</v>
      </c>
      <c r="R56" s="17" t="s">
        <v>28</v>
      </c>
      <c r="S56" s="17" t="s">
        <v>29</v>
      </c>
      <c r="T56" s="17" t="s">
        <v>30</v>
      </c>
    </row>
    <row r="57" spans="1:20" x14ac:dyDescent="0.25">
      <c r="A57" s="19" t="s">
        <v>47</v>
      </c>
      <c r="B57" s="19">
        <v>1</v>
      </c>
      <c r="C57" s="6" t="s">
        <v>48</v>
      </c>
      <c r="D57" s="6"/>
      <c r="E57" s="21">
        <v>150</v>
      </c>
      <c r="F57" s="19">
        <v>6.99</v>
      </c>
      <c r="G57" s="19">
        <v>11.35</v>
      </c>
      <c r="H57" s="19">
        <v>3.71</v>
      </c>
      <c r="I57" s="19">
        <v>279.52</v>
      </c>
      <c r="J57" s="19">
        <v>265.5</v>
      </c>
      <c r="K57" s="19">
        <v>18.75</v>
      </c>
      <c r="L57" s="19">
        <v>5</v>
      </c>
      <c r="M57" s="19">
        <v>21.8</v>
      </c>
      <c r="N57" s="19">
        <v>38.200000000000003</v>
      </c>
      <c r="O57" s="19">
        <v>1.1399999999999999</v>
      </c>
      <c r="P57" s="19">
        <v>20</v>
      </c>
      <c r="Q57" s="19">
        <v>0.06</v>
      </c>
      <c r="R57" s="19">
        <v>0.03</v>
      </c>
      <c r="S57" s="19">
        <v>0.18</v>
      </c>
      <c r="T57" s="19">
        <v>0</v>
      </c>
    </row>
    <row r="58" spans="1:20" x14ac:dyDescent="0.25">
      <c r="A58" s="19" t="s">
        <v>72</v>
      </c>
      <c r="B58" s="19">
        <v>2</v>
      </c>
      <c r="C58" s="3" t="s">
        <v>73</v>
      </c>
      <c r="D58" s="3"/>
      <c r="E58" s="19">
        <v>60</v>
      </c>
      <c r="F58" s="19">
        <v>29.5</v>
      </c>
      <c r="G58" s="19">
        <v>24.4</v>
      </c>
      <c r="H58" s="19">
        <v>18.5</v>
      </c>
      <c r="I58" s="19">
        <v>400.21</v>
      </c>
      <c r="J58" s="19">
        <v>271.5</v>
      </c>
      <c r="K58" s="19">
        <v>179.1</v>
      </c>
      <c r="L58" s="19">
        <v>28.3</v>
      </c>
      <c r="M58" s="19">
        <v>24.13</v>
      </c>
      <c r="N58" s="19">
        <v>99.8</v>
      </c>
      <c r="O58" s="19">
        <v>1.1299999999999999</v>
      </c>
      <c r="P58" s="19">
        <v>18</v>
      </c>
      <c r="Q58" s="19">
        <v>7.0000000000000007E-2</v>
      </c>
      <c r="R58" s="19">
        <v>0.1</v>
      </c>
      <c r="S58" s="19">
        <v>2.0699999999999998</v>
      </c>
      <c r="T58" s="19">
        <v>0.09</v>
      </c>
    </row>
    <row r="59" spans="1:20" ht="25.5" x14ac:dyDescent="0.25">
      <c r="A59" s="25" t="s">
        <v>51</v>
      </c>
      <c r="B59" s="19">
        <v>3</v>
      </c>
      <c r="C59" s="6" t="s">
        <v>52</v>
      </c>
      <c r="D59" s="6"/>
      <c r="E59" s="21">
        <v>30</v>
      </c>
      <c r="F59" s="19">
        <v>0.56999999999999995</v>
      </c>
      <c r="G59" s="19">
        <v>3.1</v>
      </c>
      <c r="H59" s="19">
        <v>2.36</v>
      </c>
      <c r="I59" s="19">
        <v>39.549999999999997</v>
      </c>
      <c r="J59" s="19">
        <v>24</v>
      </c>
      <c r="K59" s="19">
        <v>116</v>
      </c>
      <c r="L59" s="19">
        <v>8.4</v>
      </c>
      <c r="M59" s="19">
        <v>12</v>
      </c>
      <c r="N59" s="19">
        <v>15.6</v>
      </c>
      <c r="O59" s="19">
        <v>0.54</v>
      </c>
      <c r="P59" s="19">
        <v>0.12</v>
      </c>
      <c r="Q59" s="19">
        <v>0.03</v>
      </c>
      <c r="R59" s="19">
        <v>0.02</v>
      </c>
      <c r="S59" s="19">
        <v>0.36</v>
      </c>
      <c r="T59" s="19">
        <v>15</v>
      </c>
    </row>
    <row r="60" spans="1:20" x14ac:dyDescent="0.25">
      <c r="A60" s="19" t="s">
        <v>53</v>
      </c>
      <c r="B60" s="19">
        <v>4</v>
      </c>
      <c r="C60" s="6" t="s">
        <v>54</v>
      </c>
      <c r="D60" s="6"/>
      <c r="E60" s="21">
        <v>30</v>
      </c>
      <c r="F60" s="19">
        <v>4.8600000000000003</v>
      </c>
      <c r="G60" s="19">
        <v>0.6</v>
      </c>
      <c r="H60" s="19">
        <v>29.28</v>
      </c>
      <c r="I60" s="19">
        <v>145.19999999999999</v>
      </c>
      <c r="J60" s="19">
        <v>113.4</v>
      </c>
      <c r="K60" s="19">
        <v>39.9</v>
      </c>
      <c r="L60" s="19">
        <v>6.9</v>
      </c>
      <c r="M60" s="19">
        <v>9.9</v>
      </c>
      <c r="N60" s="19">
        <v>26.1</v>
      </c>
      <c r="O60" s="19">
        <v>0.6</v>
      </c>
      <c r="P60" s="19">
        <v>0</v>
      </c>
      <c r="Q60" s="19">
        <v>0.04</v>
      </c>
      <c r="R60" s="19">
        <v>0.02</v>
      </c>
      <c r="S60" s="19">
        <v>0.48</v>
      </c>
      <c r="T60" s="19">
        <v>0</v>
      </c>
    </row>
    <row r="61" spans="1:20" x14ac:dyDescent="0.25">
      <c r="A61" s="19" t="s">
        <v>64</v>
      </c>
      <c r="B61" s="19">
        <v>5</v>
      </c>
      <c r="C61" s="6" t="s">
        <v>65</v>
      </c>
      <c r="D61" s="6"/>
      <c r="E61" s="21">
        <v>200</v>
      </c>
      <c r="F61" s="19">
        <v>0.4</v>
      </c>
      <c r="G61" s="19">
        <v>0.2</v>
      </c>
      <c r="H61" s="19">
        <v>14.2</v>
      </c>
      <c r="I61" s="19">
        <v>56</v>
      </c>
      <c r="J61" s="19">
        <v>0.2</v>
      </c>
      <c r="K61" s="19">
        <v>5.2</v>
      </c>
      <c r="L61" s="19">
        <v>8</v>
      </c>
      <c r="M61" s="19">
        <v>0.9</v>
      </c>
      <c r="N61" s="19">
        <v>1.6</v>
      </c>
      <c r="O61" s="19">
        <v>0.19</v>
      </c>
      <c r="P61" s="19">
        <v>0</v>
      </c>
      <c r="Q61" s="19">
        <v>0</v>
      </c>
      <c r="R61" s="19">
        <v>0</v>
      </c>
      <c r="S61" s="19">
        <v>0.02</v>
      </c>
      <c r="T61" s="19">
        <v>0.02</v>
      </c>
    </row>
    <row r="62" spans="1:20" x14ac:dyDescent="0.25">
      <c r="A62" s="19"/>
      <c r="B62" s="19">
        <v>6</v>
      </c>
      <c r="C62" s="6" t="s">
        <v>74</v>
      </c>
      <c r="D62" s="6"/>
      <c r="E62" s="21">
        <v>50</v>
      </c>
      <c r="F62" s="19">
        <v>0.1</v>
      </c>
      <c r="G62" s="19">
        <v>0.45</v>
      </c>
      <c r="H62" s="19">
        <v>4.05</v>
      </c>
      <c r="I62" s="19">
        <v>34.1</v>
      </c>
      <c r="J62" s="19">
        <v>8.32</v>
      </c>
      <c r="K62" s="19">
        <v>88.96</v>
      </c>
      <c r="L62" s="19">
        <v>5.12</v>
      </c>
      <c r="M62" s="19">
        <v>2.88</v>
      </c>
      <c r="N62" s="19">
        <v>3.52</v>
      </c>
      <c r="O62" s="19">
        <v>0.7</v>
      </c>
      <c r="P62" s="19">
        <v>2E-3</v>
      </c>
      <c r="Q62" s="19">
        <v>8.0000000000000002E-3</v>
      </c>
      <c r="R62" s="19">
        <v>6.0000000000000001E-3</v>
      </c>
      <c r="S62" s="19">
        <v>0.1</v>
      </c>
      <c r="T62" s="19">
        <v>3.2</v>
      </c>
    </row>
    <row r="63" spans="1:20" x14ac:dyDescent="0.25">
      <c r="A63" s="19"/>
      <c r="B63" s="19"/>
      <c r="C63" s="5" t="s">
        <v>42</v>
      </c>
      <c r="D63" s="5"/>
      <c r="E63" s="19"/>
      <c r="F63" s="24">
        <f t="shared" ref="F63:T63" si="6">SUM(F57:F62)</f>
        <v>42.42</v>
      </c>
      <c r="G63" s="24">
        <f t="shared" si="6"/>
        <v>40.100000000000009</v>
      </c>
      <c r="H63" s="24">
        <f t="shared" si="6"/>
        <v>72.099999999999994</v>
      </c>
      <c r="I63" s="24">
        <f t="shared" si="6"/>
        <v>954.58</v>
      </c>
      <c r="J63" s="24">
        <f t="shared" si="6"/>
        <v>682.92000000000007</v>
      </c>
      <c r="K63" s="24">
        <f t="shared" si="6"/>
        <v>447.90999999999997</v>
      </c>
      <c r="L63" s="24">
        <f t="shared" si="6"/>
        <v>61.719999999999992</v>
      </c>
      <c r="M63" s="24">
        <f t="shared" si="6"/>
        <v>71.61</v>
      </c>
      <c r="N63" s="24">
        <f t="shared" si="6"/>
        <v>184.82</v>
      </c>
      <c r="O63" s="24">
        <f t="shared" si="6"/>
        <v>4.3</v>
      </c>
      <c r="P63" s="24">
        <f t="shared" si="6"/>
        <v>38.122</v>
      </c>
      <c r="Q63" s="24">
        <f t="shared" si="6"/>
        <v>0.20800000000000002</v>
      </c>
      <c r="R63" s="24">
        <f t="shared" si="6"/>
        <v>0.17599999999999999</v>
      </c>
      <c r="S63" s="24">
        <f t="shared" si="6"/>
        <v>3.21</v>
      </c>
      <c r="T63" s="24">
        <f t="shared" si="6"/>
        <v>18.309999999999999</v>
      </c>
    </row>
    <row r="64" spans="1:20" x14ac:dyDescent="0.25">
      <c r="A64" s="19"/>
      <c r="B64" s="19"/>
      <c r="C64" s="8" t="s">
        <v>43</v>
      </c>
      <c r="D64" s="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24" customHeight="1" x14ac:dyDescent="0.25">
      <c r="A65" s="19" t="s">
        <v>75</v>
      </c>
      <c r="B65" s="19">
        <v>1</v>
      </c>
      <c r="C65" s="6" t="s">
        <v>76</v>
      </c>
      <c r="D65" s="6"/>
      <c r="E65" s="21">
        <v>250</v>
      </c>
      <c r="F65" s="19">
        <v>7.75</v>
      </c>
      <c r="G65" s="19">
        <v>5.25</v>
      </c>
      <c r="H65" s="19">
        <v>9.25</v>
      </c>
      <c r="I65" s="19">
        <v>170.25</v>
      </c>
      <c r="J65" s="19">
        <v>122.42</v>
      </c>
      <c r="K65" s="19">
        <v>482.07</v>
      </c>
      <c r="L65" s="19">
        <v>19.72</v>
      </c>
      <c r="M65" s="19">
        <v>27.02</v>
      </c>
      <c r="N65" s="19">
        <v>67.349999999999994</v>
      </c>
      <c r="O65" s="19">
        <v>0.99</v>
      </c>
      <c r="P65" s="19">
        <v>0.02</v>
      </c>
      <c r="Q65" s="19">
        <v>0.10199999999999999</v>
      </c>
      <c r="R65" s="19">
        <v>6.3E-2</v>
      </c>
      <c r="S65" s="19">
        <v>1.113</v>
      </c>
      <c r="T65" s="19">
        <v>16.5</v>
      </c>
    </row>
    <row r="66" spans="1:20" x14ac:dyDescent="0.25">
      <c r="A66" s="19" t="s">
        <v>77</v>
      </c>
      <c r="B66" s="19">
        <v>2</v>
      </c>
      <c r="C66" s="6" t="s">
        <v>78</v>
      </c>
      <c r="D66" s="6"/>
      <c r="E66" s="21">
        <v>150</v>
      </c>
      <c r="F66" s="19">
        <v>6.99</v>
      </c>
      <c r="G66" s="19">
        <v>11.35</v>
      </c>
      <c r="H66" s="19">
        <v>3.71</v>
      </c>
      <c r="I66" s="19">
        <v>279.52</v>
      </c>
      <c r="J66" s="19">
        <v>265.5</v>
      </c>
      <c r="K66" s="19">
        <v>18.75</v>
      </c>
      <c r="L66" s="19">
        <v>5</v>
      </c>
      <c r="M66" s="19">
        <v>21.8</v>
      </c>
      <c r="N66" s="19">
        <v>38.200000000000003</v>
      </c>
      <c r="O66" s="19">
        <v>1.1399999999999999</v>
      </c>
      <c r="P66" s="19">
        <v>20</v>
      </c>
      <c r="Q66" s="19">
        <v>0.06</v>
      </c>
      <c r="R66" s="19">
        <v>0.03</v>
      </c>
      <c r="S66" s="19">
        <v>0.18</v>
      </c>
      <c r="T66" s="19">
        <v>0</v>
      </c>
    </row>
    <row r="67" spans="1:20" x14ac:dyDescent="0.25">
      <c r="A67" s="19" t="s">
        <v>53</v>
      </c>
      <c r="B67" s="19">
        <v>3</v>
      </c>
      <c r="C67" s="6" t="s">
        <v>54</v>
      </c>
      <c r="D67" s="6"/>
      <c r="E67" s="21">
        <v>60</v>
      </c>
      <c r="F67" s="19">
        <v>6.48</v>
      </c>
      <c r="G67" s="19">
        <v>0.8</v>
      </c>
      <c r="H67" s="19">
        <v>39.04</v>
      </c>
      <c r="I67" s="19">
        <v>193.6</v>
      </c>
      <c r="J67" s="19">
        <v>113.4</v>
      </c>
      <c r="K67" s="19">
        <v>39.9</v>
      </c>
      <c r="L67" s="19">
        <v>6.9</v>
      </c>
      <c r="M67" s="19">
        <v>9.9</v>
      </c>
      <c r="N67" s="19">
        <v>26.1</v>
      </c>
      <c r="O67" s="19">
        <v>0.6</v>
      </c>
      <c r="P67" s="19">
        <v>0</v>
      </c>
      <c r="Q67" s="19">
        <v>0.04</v>
      </c>
      <c r="R67" s="19">
        <v>0.02</v>
      </c>
      <c r="S67" s="19">
        <v>0.48</v>
      </c>
      <c r="T67" s="19">
        <v>0</v>
      </c>
    </row>
    <row r="68" spans="1:20" x14ac:dyDescent="0.25">
      <c r="A68" s="19" t="s">
        <v>79</v>
      </c>
      <c r="B68" s="19">
        <v>4</v>
      </c>
      <c r="C68" s="3" t="s">
        <v>80</v>
      </c>
      <c r="D68" s="3"/>
      <c r="E68" s="21">
        <v>200</v>
      </c>
      <c r="F68" s="19">
        <v>0.16</v>
      </c>
      <c r="G68" s="19">
        <v>0</v>
      </c>
      <c r="H68" s="19">
        <v>28.4</v>
      </c>
      <c r="I68" s="19">
        <v>120</v>
      </c>
      <c r="J68" s="19">
        <v>9.0399999999999991</v>
      </c>
      <c r="K68" s="19">
        <v>99.12</v>
      </c>
      <c r="L68" s="19">
        <v>14.88</v>
      </c>
      <c r="M68" s="19">
        <v>3.6</v>
      </c>
      <c r="N68" s="19">
        <v>6.2</v>
      </c>
      <c r="O68" s="19">
        <v>0.61</v>
      </c>
      <c r="P68" s="19">
        <v>0</v>
      </c>
      <c r="Q68" s="19">
        <v>0.01</v>
      </c>
      <c r="R68" s="19">
        <v>0.01</v>
      </c>
      <c r="S68" s="19">
        <v>0.15</v>
      </c>
      <c r="T68" s="19">
        <v>1.72</v>
      </c>
    </row>
    <row r="69" spans="1:20" x14ac:dyDescent="0.25">
      <c r="A69" s="19" t="s">
        <v>62</v>
      </c>
      <c r="B69" s="19">
        <v>5</v>
      </c>
      <c r="C69" s="6" t="s">
        <v>81</v>
      </c>
      <c r="D69" s="6"/>
      <c r="E69" s="19">
        <v>100</v>
      </c>
      <c r="F69" s="19">
        <v>9.9</v>
      </c>
      <c r="G69" s="19">
        <v>13.37</v>
      </c>
      <c r="H69" s="19">
        <v>1.78</v>
      </c>
      <c r="I69" s="19">
        <v>270.88</v>
      </c>
      <c r="J69" s="19">
        <v>195</v>
      </c>
      <c r="K69" s="19">
        <v>84.8</v>
      </c>
      <c r="L69" s="19">
        <v>50.8</v>
      </c>
      <c r="M69" s="19">
        <v>21.6</v>
      </c>
      <c r="N69" s="19">
        <v>90.2</v>
      </c>
      <c r="O69" s="19">
        <v>0.9</v>
      </c>
      <c r="P69" s="19">
        <v>34</v>
      </c>
      <c r="Q69" s="19">
        <v>0.08</v>
      </c>
      <c r="R69" s="19">
        <v>0.72</v>
      </c>
      <c r="S69" s="19">
        <v>0.92</v>
      </c>
      <c r="T69" s="19">
        <v>0.04</v>
      </c>
    </row>
    <row r="70" spans="1:20" x14ac:dyDescent="0.25">
      <c r="A70" s="19"/>
      <c r="B70" s="19"/>
      <c r="C70" s="5" t="s">
        <v>57</v>
      </c>
      <c r="D70" s="5"/>
      <c r="E70" s="19"/>
      <c r="F70" s="24">
        <f t="shared" ref="F70:T70" si="7">SUM(F65:F69)</f>
        <v>31.28</v>
      </c>
      <c r="G70" s="24">
        <f t="shared" si="7"/>
        <v>30.770000000000003</v>
      </c>
      <c r="H70" s="24">
        <f t="shared" si="7"/>
        <v>82.18</v>
      </c>
      <c r="I70" s="24">
        <f t="shared" si="7"/>
        <v>1034.25</v>
      </c>
      <c r="J70" s="24">
        <f t="shared" si="7"/>
        <v>705.36000000000013</v>
      </c>
      <c r="K70" s="24">
        <f t="shared" si="7"/>
        <v>724.64</v>
      </c>
      <c r="L70" s="24">
        <f t="shared" si="7"/>
        <v>97.3</v>
      </c>
      <c r="M70" s="24">
        <f t="shared" si="7"/>
        <v>83.92</v>
      </c>
      <c r="N70" s="24">
        <f t="shared" si="7"/>
        <v>228.05</v>
      </c>
      <c r="O70" s="24">
        <f t="shared" si="7"/>
        <v>4.24</v>
      </c>
      <c r="P70" s="24">
        <f t="shared" si="7"/>
        <v>54.019999999999996</v>
      </c>
      <c r="Q70" s="24">
        <f t="shared" si="7"/>
        <v>0.29199999999999998</v>
      </c>
      <c r="R70" s="24">
        <f t="shared" si="7"/>
        <v>0.84299999999999997</v>
      </c>
      <c r="S70" s="24">
        <f t="shared" si="7"/>
        <v>2.843</v>
      </c>
      <c r="T70" s="24">
        <f t="shared" si="7"/>
        <v>18.259999999999998</v>
      </c>
    </row>
    <row r="71" spans="1:20" x14ac:dyDescent="0.25">
      <c r="A71" s="19"/>
      <c r="B71" s="19"/>
      <c r="C71" s="5" t="s">
        <v>58</v>
      </c>
      <c r="D71" s="5"/>
      <c r="E71" s="19"/>
      <c r="F71" s="24">
        <f t="shared" ref="F71:T71" si="8">F63+F70</f>
        <v>73.7</v>
      </c>
      <c r="G71" s="24">
        <f t="shared" si="8"/>
        <v>70.87</v>
      </c>
      <c r="H71" s="24">
        <f t="shared" si="8"/>
        <v>154.28</v>
      </c>
      <c r="I71" s="24">
        <f t="shared" si="8"/>
        <v>1988.83</v>
      </c>
      <c r="J71" s="24">
        <f t="shared" si="8"/>
        <v>1388.2800000000002</v>
      </c>
      <c r="K71" s="24">
        <f t="shared" si="8"/>
        <v>1172.55</v>
      </c>
      <c r="L71" s="24">
        <f t="shared" si="8"/>
        <v>159.01999999999998</v>
      </c>
      <c r="M71" s="24">
        <f t="shared" si="8"/>
        <v>155.53</v>
      </c>
      <c r="N71" s="24">
        <f t="shared" si="8"/>
        <v>412.87</v>
      </c>
      <c r="O71" s="24">
        <f t="shared" si="8"/>
        <v>8.5399999999999991</v>
      </c>
      <c r="P71" s="24">
        <f t="shared" si="8"/>
        <v>92.141999999999996</v>
      </c>
      <c r="Q71" s="24">
        <f t="shared" si="8"/>
        <v>0.5</v>
      </c>
      <c r="R71" s="24">
        <f t="shared" si="8"/>
        <v>1.0189999999999999</v>
      </c>
      <c r="S71" s="24">
        <f t="shared" si="8"/>
        <v>6.0529999999999999</v>
      </c>
      <c r="T71" s="24">
        <f t="shared" si="8"/>
        <v>36.569999999999993</v>
      </c>
    </row>
    <row r="72" spans="1:20" x14ac:dyDescent="0.25">
      <c r="A72" s="4">
        <v>44716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19"/>
      <c r="B73" s="19"/>
      <c r="C73" s="8" t="s">
        <v>82</v>
      </c>
      <c r="D73" s="8"/>
      <c r="E73" s="17"/>
      <c r="F73" s="10" t="s">
        <v>9</v>
      </c>
      <c r="G73" s="10"/>
      <c r="H73" s="10"/>
      <c r="I73" s="17"/>
      <c r="J73" s="10" t="s">
        <v>10</v>
      </c>
      <c r="K73" s="10"/>
      <c r="L73" s="10"/>
      <c r="M73" s="10"/>
      <c r="N73" s="10"/>
      <c r="O73" s="10"/>
      <c r="P73" s="10" t="s">
        <v>11</v>
      </c>
      <c r="Q73" s="10"/>
      <c r="R73" s="10"/>
      <c r="S73" s="10"/>
      <c r="T73" s="10"/>
    </row>
    <row r="74" spans="1:20" x14ac:dyDescent="0.25">
      <c r="A74" s="19"/>
      <c r="B74" s="19"/>
      <c r="C74" s="8" t="s">
        <v>32</v>
      </c>
      <c r="D74" s="8"/>
      <c r="E74" s="18" t="s">
        <v>15</v>
      </c>
      <c r="F74" s="17" t="s">
        <v>16</v>
      </c>
      <c r="G74" s="17" t="s">
        <v>17</v>
      </c>
      <c r="H74" s="17" t="s">
        <v>18</v>
      </c>
      <c r="I74" s="17" t="s">
        <v>19</v>
      </c>
      <c r="J74" s="17" t="s">
        <v>20</v>
      </c>
      <c r="K74" s="17" t="s">
        <v>21</v>
      </c>
      <c r="L74" s="17" t="s">
        <v>22</v>
      </c>
      <c r="M74" s="17" t="s">
        <v>23</v>
      </c>
      <c r="N74" s="17" t="s">
        <v>24</v>
      </c>
      <c r="O74" s="17" t="s">
        <v>25</v>
      </c>
      <c r="P74" s="17" t="s">
        <v>26</v>
      </c>
      <c r="Q74" s="17" t="s">
        <v>27</v>
      </c>
      <c r="R74" s="17" t="s">
        <v>28</v>
      </c>
      <c r="S74" s="17" t="s">
        <v>29</v>
      </c>
      <c r="T74" s="17" t="s">
        <v>30</v>
      </c>
    </row>
    <row r="75" spans="1:20" x14ac:dyDescent="0.25">
      <c r="A75" s="19" t="s">
        <v>83</v>
      </c>
      <c r="B75" s="19">
        <v>1</v>
      </c>
      <c r="C75" s="6" t="s">
        <v>84</v>
      </c>
      <c r="D75" s="6"/>
      <c r="E75" s="21">
        <v>150</v>
      </c>
      <c r="F75" s="19">
        <v>9</v>
      </c>
      <c r="G75" s="19">
        <v>12.3</v>
      </c>
      <c r="H75" s="19">
        <v>43.96</v>
      </c>
      <c r="I75" s="19">
        <v>322.5</v>
      </c>
      <c r="J75" s="19">
        <v>0</v>
      </c>
      <c r="K75" s="19">
        <v>0</v>
      </c>
      <c r="L75" s="19">
        <v>106</v>
      </c>
      <c r="M75" s="19">
        <v>0</v>
      </c>
      <c r="N75" s="19">
        <v>0</v>
      </c>
      <c r="O75" s="19">
        <v>1</v>
      </c>
      <c r="P75" s="19">
        <v>0</v>
      </c>
      <c r="Q75" s="19">
        <v>0.06</v>
      </c>
      <c r="R75" s="19">
        <v>0.1</v>
      </c>
      <c r="S75" s="19">
        <v>0.92</v>
      </c>
      <c r="T75" s="19">
        <v>1</v>
      </c>
    </row>
    <row r="76" spans="1:20" x14ac:dyDescent="0.25">
      <c r="A76" s="19" t="s">
        <v>85</v>
      </c>
      <c r="B76" s="19">
        <v>2</v>
      </c>
      <c r="C76" s="6" t="s">
        <v>86</v>
      </c>
      <c r="D76" s="6"/>
      <c r="E76" s="21">
        <v>10</v>
      </c>
      <c r="F76" s="19">
        <v>4.68</v>
      </c>
      <c r="G76" s="19">
        <v>6</v>
      </c>
      <c r="H76" s="19">
        <v>0</v>
      </c>
      <c r="I76" s="19">
        <v>74.2</v>
      </c>
      <c r="J76" s="19">
        <v>162</v>
      </c>
      <c r="K76" s="19">
        <v>20</v>
      </c>
      <c r="L76" s="19">
        <v>208</v>
      </c>
      <c r="M76" s="19">
        <v>10</v>
      </c>
      <c r="N76" s="19">
        <v>108</v>
      </c>
      <c r="O76" s="19">
        <v>0.24</v>
      </c>
      <c r="P76" s="19">
        <v>0.04</v>
      </c>
      <c r="Q76" s="19">
        <v>0.01</v>
      </c>
      <c r="R76" s="19">
        <v>0.08</v>
      </c>
      <c r="S76" s="19">
        <v>0.04</v>
      </c>
      <c r="T76" s="19">
        <v>0.56000000000000005</v>
      </c>
    </row>
    <row r="77" spans="1:20" x14ac:dyDescent="0.25">
      <c r="A77" s="19" t="s">
        <v>87</v>
      </c>
      <c r="B77" s="19">
        <v>3</v>
      </c>
      <c r="C77" s="6" t="s">
        <v>88</v>
      </c>
      <c r="D77" s="6"/>
      <c r="E77" s="21">
        <v>10</v>
      </c>
      <c r="F77" s="19">
        <v>8.3000000000000007</v>
      </c>
      <c r="G77" s="19">
        <v>0.1</v>
      </c>
      <c r="H77" s="19">
        <v>0.1</v>
      </c>
      <c r="I77" s="19">
        <v>74.8</v>
      </c>
      <c r="J77" s="19">
        <v>3</v>
      </c>
      <c r="K77" s="19">
        <v>6</v>
      </c>
      <c r="L77" s="19">
        <v>4.8</v>
      </c>
      <c r="M77" s="19">
        <v>0</v>
      </c>
      <c r="N77" s="19">
        <v>6</v>
      </c>
      <c r="O77" s="19">
        <v>0.04</v>
      </c>
      <c r="P77" s="19">
        <v>0.12</v>
      </c>
      <c r="Q77" s="19">
        <v>0</v>
      </c>
      <c r="R77" s="19">
        <v>0.02</v>
      </c>
      <c r="S77" s="19">
        <v>0.02</v>
      </c>
      <c r="T77" s="19">
        <v>0</v>
      </c>
    </row>
    <row r="78" spans="1:20" x14ac:dyDescent="0.25">
      <c r="A78" s="19" t="s">
        <v>53</v>
      </c>
      <c r="B78" s="19">
        <v>4</v>
      </c>
      <c r="C78" s="6" t="s">
        <v>54</v>
      </c>
      <c r="D78" s="6"/>
      <c r="E78" s="21">
        <v>30</v>
      </c>
      <c r="F78" s="19">
        <v>4.8600000000000003</v>
      </c>
      <c r="G78" s="19">
        <v>0.6</v>
      </c>
      <c r="H78" s="19">
        <v>29.28</v>
      </c>
      <c r="I78" s="19">
        <v>145.19999999999999</v>
      </c>
      <c r="J78" s="19">
        <v>113.4</v>
      </c>
      <c r="K78" s="19">
        <v>39.9</v>
      </c>
      <c r="L78" s="19">
        <v>6.9</v>
      </c>
      <c r="M78" s="19">
        <v>9.9</v>
      </c>
      <c r="N78" s="19">
        <v>26.1</v>
      </c>
      <c r="O78" s="19">
        <v>0.6</v>
      </c>
      <c r="P78" s="19">
        <v>0</v>
      </c>
      <c r="Q78" s="19">
        <v>0.04</v>
      </c>
      <c r="R78" s="19">
        <v>0.02</v>
      </c>
      <c r="S78" s="19">
        <v>0.48</v>
      </c>
      <c r="T78" s="19">
        <v>0</v>
      </c>
    </row>
    <row r="79" spans="1:20" x14ac:dyDescent="0.25">
      <c r="A79" s="19" t="s">
        <v>89</v>
      </c>
      <c r="B79" s="19">
        <v>5</v>
      </c>
      <c r="C79" s="3" t="s">
        <v>90</v>
      </c>
      <c r="D79" s="3"/>
      <c r="E79" s="21">
        <v>200</v>
      </c>
      <c r="F79" s="19">
        <v>4.62</v>
      </c>
      <c r="G79" s="19">
        <v>3.94</v>
      </c>
      <c r="H79" s="19">
        <v>31.24</v>
      </c>
      <c r="I79" s="19">
        <v>177.56</v>
      </c>
      <c r="J79" s="19">
        <v>50.2</v>
      </c>
      <c r="K79" s="19">
        <v>146.6</v>
      </c>
      <c r="L79" s="19">
        <v>120.4</v>
      </c>
      <c r="M79" s="19">
        <v>14</v>
      </c>
      <c r="N79" s="19">
        <v>90</v>
      </c>
      <c r="O79" s="19">
        <v>0.12</v>
      </c>
      <c r="P79" s="19">
        <v>0.01</v>
      </c>
      <c r="Q79" s="19">
        <v>0.04</v>
      </c>
      <c r="R79" s="19">
        <v>0.15</v>
      </c>
      <c r="S79" s="19">
        <v>0.1</v>
      </c>
      <c r="T79" s="19">
        <v>1.3</v>
      </c>
    </row>
    <row r="80" spans="1:20" x14ac:dyDescent="0.25">
      <c r="A80" s="19" t="s">
        <v>62</v>
      </c>
      <c r="B80" s="19">
        <v>6</v>
      </c>
      <c r="C80" s="6" t="s">
        <v>91</v>
      </c>
      <c r="D80" s="6"/>
      <c r="E80" s="19">
        <v>60</v>
      </c>
      <c r="F80" s="19">
        <v>6.52</v>
      </c>
      <c r="G80" s="19">
        <v>8.6199999999999992</v>
      </c>
      <c r="H80" s="19">
        <v>1.19</v>
      </c>
      <c r="I80" s="19">
        <v>156.34</v>
      </c>
      <c r="J80" s="19">
        <v>117</v>
      </c>
      <c r="K80" s="19">
        <v>50.88</v>
      </c>
      <c r="L80" s="19">
        <v>30.48</v>
      </c>
      <c r="M80" s="19">
        <v>12.96</v>
      </c>
      <c r="N80" s="19">
        <v>54.12</v>
      </c>
      <c r="O80" s="19">
        <v>0.54</v>
      </c>
      <c r="P80" s="19">
        <v>20.399999999999999</v>
      </c>
      <c r="Q80" s="19">
        <v>0.05</v>
      </c>
      <c r="R80" s="19">
        <v>0.72</v>
      </c>
      <c r="S80" s="19">
        <v>0.92</v>
      </c>
      <c r="T80" s="19">
        <v>0.04</v>
      </c>
    </row>
    <row r="81" spans="1:20" x14ac:dyDescent="0.25">
      <c r="A81" s="19"/>
      <c r="B81" s="19"/>
      <c r="C81" s="5" t="s">
        <v>42</v>
      </c>
      <c r="D81" s="5"/>
      <c r="E81" s="21"/>
      <c r="F81" s="24">
        <f t="shared" ref="F81:T81" si="9">SUM(F75:F80)</f>
        <v>37.980000000000004</v>
      </c>
      <c r="G81" s="24">
        <f t="shared" si="9"/>
        <v>31.560000000000002</v>
      </c>
      <c r="H81" s="24">
        <f t="shared" si="9"/>
        <v>105.77</v>
      </c>
      <c r="I81" s="24">
        <f t="shared" si="9"/>
        <v>950.6</v>
      </c>
      <c r="J81" s="24">
        <f t="shared" si="9"/>
        <v>445.59999999999997</v>
      </c>
      <c r="K81" s="24">
        <f t="shared" si="9"/>
        <v>263.38</v>
      </c>
      <c r="L81" s="24">
        <f t="shared" si="9"/>
        <v>476.58000000000004</v>
      </c>
      <c r="M81" s="24">
        <f t="shared" si="9"/>
        <v>46.86</v>
      </c>
      <c r="N81" s="24">
        <f t="shared" si="9"/>
        <v>284.21999999999997</v>
      </c>
      <c r="O81" s="24">
        <f t="shared" si="9"/>
        <v>2.54</v>
      </c>
      <c r="P81" s="24">
        <f t="shared" si="9"/>
        <v>20.57</v>
      </c>
      <c r="Q81" s="24">
        <f t="shared" si="9"/>
        <v>0.2</v>
      </c>
      <c r="R81" s="24">
        <f t="shared" si="9"/>
        <v>1.0899999999999999</v>
      </c>
      <c r="S81" s="24">
        <f t="shared" si="9"/>
        <v>2.48</v>
      </c>
      <c r="T81" s="24">
        <f t="shared" si="9"/>
        <v>2.9000000000000004</v>
      </c>
    </row>
    <row r="82" spans="1:20" x14ac:dyDescent="0.25">
      <c r="A82" s="19"/>
      <c r="B82" s="19"/>
      <c r="C82" s="8" t="s">
        <v>43</v>
      </c>
      <c r="D82" s="8"/>
      <c r="E82" s="21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x14ac:dyDescent="0.25">
      <c r="A83" s="19" t="s">
        <v>75</v>
      </c>
      <c r="B83" s="19">
        <v>1</v>
      </c>
      <c r="C83" s="6" t="s">
        <v>92</v>
      </c>
      <c r="D83" s="6"/>
      <c r="E83" s="21">
        <v>250</v>
      </c>
      <c r="F83" s="19">
        <v>7.75</v>
      </c>
      <c r="G83" s="19">
        <v>5.25</v>
      </c>
      <c r="H83" s="19">
        <v>9.25</v>
      </c>
      <c r="I83" s="19">
        <v>170.25</v>
      </c>
      <c r="J83" s="19">
        <v>122.42</v>
      </c>
      <c r="K83" s="19">
        <v>482.07</v>
      </c>
      <c r="L83" s="19">
        <v>19.72</v>
      </c>
      <c r="M83" s="19">
        <v>27.02</v>
      </c>
      <c r="N83" s="19">
        <v>67.349999999999994</v>
      </c>
      <c r="O83" s="19">
        <v>0.99</v>
      </c>
      <c r="P83" s="19">
        <v>0.02</v>
      </c>
      <c r="Q83" s="19">
        <v>0.10199999999999999</v>
      </c>
      <c r="R83" s="19">
        <v>6.3E-2</v>
      </c>
      <c r="S83" s="19">
        <v>1.113</v>
      </c>
      <c r="T83" s="19">
        <v>16.5</v>
      </c>
    </row>
    <row r="84" spans="1:20" x14ac:dyDescent="0.25">
      <c r="A84" s="19" t="s">
        <v>93</v>
      </c>
      <c r="B84" s="19">
        <v>2</v>
      </c>
      <c r="C84" s="6" t="s">
        <v>94</v>
      </c>
      <c r="D84" s="6"/>
      <c r="E84" s="21">
        <v>150</v>
      </c>
      <c r="F84" s="19">
        <v>3.15</v>
      </c>
      <c r="G84" s="19">
        <v>6.9</v>
      </c>
      <c r="H84" s="19">
        <v>12.75</v>
      </c>
      <c r="I84" s="19">
        <v>122.55</v>
      </c>
      <c r="J84" s="19">
        <v>0</v>
      </c>
      <c r="K84" s="19">
        <v>1138</v>
      </c>
      <c r="L84" s="19">
        <v>57.64</v>
      </c>
      <c r="M84" s="19">
        <v>48.22</v>
      </c>
      <c r="N84" s="19">
        <v>117.32</v>
      </c>
      <c r="O84" s="19">
        <v>2.1</v>
      </c>
      <c r="P84" s="19">
        <v>0.04</v>
      </c>
      <c r="Q84" s="19">
        <v>0.24</v>
      </c>
      <c r="R84" s="19">
        <v>0.14000000000000001</v>
      </c>
      <c r="S84" s="19">
        <v>2.6</v>
      </c>
      <c r="T84" s="19">
        <v>40</v>
      </c>
    </row>
    <row r="85" spans="1:20" x14ac:dyDescent="0.25">
      <c r="A85" s="19" t="s">
        <v>95</v>
      </c>
      <c r="B85" s="19">
        <v>3</v>
      </c>
      <c r="C85" s="6" t="s">
        <v>96</v>
      </c>
      <c r="D85" s="6"/>
      <c r="E85" s="21">
        <v>50</v>
      </c>
      <c r="F85" s="19">
        <v>11.46</v>
      </c>
      <c r="G85" s="19">
        <v>13.73</v>
      </c>
      <c r="H85" s="19">
        <v>3.9</v>
      </c>
      <c r="I85" s="19">
        <v>227.55</v>
      </c>
      <c r="J85" s="19">
        <v>347.33</v>
      </c>
      <c r="K85" s="19">
        <v>160.5</v>
      </c>
      <c r="L85" s="19">
        <v>38.479999999999997</v>
      </c>
      <c r="M85" s="19">
        <v>17.329999999999998</v>
      </c>
      <c r="N85" s="19">
        <v>111.45</v>
      </c>
      <c r="O85" s="19">
        <v>1.2</v>
      </c>
      <c r="P85" s="19">
        <v>44.25</v>
      </c>
      <c r="Q85" s="19">
        <v>0.26</v>
      </c>
      <c r="R85" s="19">
        <v>0.09</v>
      </c>
      <c r="S85" s="19">
        <v>3.79</v>
      </c>
      <c r="T85" s="19">
        <v>0.41</v>
      </c>
    </row>
    <row r="86" spans="1:20" ht="25.5" x14ac:dyDescent="0.25">
      <c r="A86" s="25" t="s">
        <v>51</v>
      </c>
      <c r="B86" s="19">
        <v>4</v>
      </c>
      <c r="C86" s="6" t="s">
        <v>52</v>
      </c>
      <c r="D86" s="6"/>
      <c r="E86" s="21">
        <v>30</v>
      </c>
      <c r="F86" s="19">
        <v>0.3</v>
      </c>
      <c r="G86" s="19">
        <v>1.55</v>
      </c>
      <c r="H86" s="19">
        <v>1.18</v>
      </c>
      <c r="I86" s="19">
        <v>19.75</v>
      </c>
      <c r="J86" s="19">
        <v>12</v>
      </c>
      <c r="K86" s="19">
        <v>58</v>
      </c>
      <c r="L86" s="19">
        <v>4.2</v>
      </c>
      <c r="M86" s="19">
        <v>6</v>
      </c>
      <c r="N86" s="19">
        <v>7.8</v>
      </c>
      <c r="O86" s="19">
        <v>0.27</v>
      </c>
      <c r="P86" s="19">
        <v>0.06</v>
      </c>
      <c r="Q86" s="19">
        <v>1.4999999999999999E-2</v>
      </c>
      <c r="R86" s="19">
        <v>0.01</v>
      </c>
      <c r="S86" s="19">
        <v>0.18</v>
      </c>
      <c r="T86" s="19">
        <v>7.5</v>
      </c>
    </row>
    <row r="87" spans="1:20" x14ac:dyDescent="0.25">
      <c r="A87" s="19" t="s">
        <v>53</v>
      </c>
      <c r="B87" s="19">
        <v>5</v>
      </c>
      <c r="C87" s="6" t="s">
        <v>54</v>
      </c>
      <c r="D87" s="6"/>
      <c r="E87" s="21">
        <v>60</v>
      </c>
      <c r="F87" s="19">
        <v>6.48</v>
      </c>
      <c r="G87" s="19">
        <v>0.8</v>
      </c>
      <c r="H87" s="19">
        <v>39.04</v>
      </c>
      <c r="I87" s="19">
        <v>193.6</v>
      </c>
      <c r="J87" s="19">
        <v>113.4</v>
      </c>
      <c r="K87" s="19">
        <v>39.9</v>
      </c>
      <c r="L87" s="19">
        <v>6.9</v>
      </c>
      <c r="M87" s="19">
        <v>9.9</v>
      </c>
      <c r="N87" s="19">
        <v>26.1</v>
      </c>
      <c r="O87" s="19">
        <v>0.6</v>
      </c>
      <c r="P87" s="19">
        <v>0</v>
      </c>
      <c r="Q87" s="19">
        <v>0.04</v>
      </c>
      <c r="R87" s="19">
        <v>0.02</v>
      </c>
      <c r="S87" s="19">
        <v>0.48</v>
      </c>
      <c r="T87" s="19">
        <v>0</v>
      </c>
    </row>
    <row r="88" spans="1:20" x14ac:dyDescent="0.25">
      <c r="A88" s="19" t="s">
        <v>55</v>
      </c>
      <c r="B88" s="19">
        <v>6</v>
      </c>
      <c r="C88" s="3" t="s">
        <v>56</v>
      </c>
      <c r="D88" s="3"/>
      <c r="E88" s="21">
        <v>200</v>
      </c>
      <c r="F88" s="19">
        <v>0</v>
      </c>
      <c r="G88" s="19">
        <v>0</v>
      </c>
      <c r="H88" s="19">
        <v>26</v>
      </c>
      <c r="I88" s="19">
        <v>106</v>
      </c>
      <c r="J88" s="19">
        <v>0.1</v>
      </c>
      <c r="K88" s="19">
        <v>0.3</v>
      </c>
      <c r="L88" s="19">
        <v>0.2</v>
      </c>
      <c r="M88" s="19">
        <v>0</v>
      </c>
      <c r="N88" s="19">
        <v>0</v>
      </c>
      <c r="O88" s="19">
        <v>0.03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</row>
    <row r="89" spans="1:20" x14ac:dyDescent="0.25">
      <c r="A89" s="19"/>
      <c r="B89" s="19">
        <v>7</v>
      </c>
      <c r="C89" s="3" t="s">
        <v>74</v>
      </c>
      <c r="D89" s="3"/>
      <c r="E89" s="21">
        <v>50</v>
      </c>
      <c r="F89" s="19">
        <v>0.96</v>
      </c>
      <c r="G89" s="19">
        <v>0.56000000000000005</v>
      </c>
      <c r="H89" s="19">
        <v>15.54</v>
      </c>
      <c r="I89" s="19">
        <v>229</v>
      </c>
      <c r="J89" s="19">
        <v>195</v>
      </c>
      <c r="K89" s="19">
        <v>84.8</v>
      </c>
      <c r="L89" s="19">
        <v>50.8</v>
      </c>
      <c r="M89" s="19">
        <v>21.6</v>
      </c>
      <c r="N89" s="19">
        <v>90.2</v>
      </c>
      <c r="O89" s="19">
        <v>0.9</v>
      </c>
      <c r="P89" s="19">
        <v>34</v>
      </c>
      <c r="Q89" s="19">
        <v>0.08</v>
      </c>
      <c r="R89" s="19">
        <v>0.72</v>
      </c>
      <c r="S89" s="19">
        <v>0.92</v>
      </c>
      <c r="T89" s="19">
        <v>0.04</v>
      </c>
    </row>
    <row r="90" spans="1:20" x14ac:dyDescent="0.25">
      <c r="A90" s="19"/>
      <c r="B90" s="19"/>
      <c r="C90" s="2" t="s">
        <v>57</v>
      </c>
      <c r="D90" s="2"/>
      <c r="E90" s="19"/>
      <c r="F90" s="24">
        <f t="shared" ref="F90:T90" si="10">SUM(F83:F89)</f>
        <v>30.1</v>
      </c>
      <c r="G90" s="24">
        <f t="shared" si="10"/>
        <v>28.790000000000003</v>
      </c>
      <c r="H90" s="24">
        <f t="shared" si="10"/>
        <v>107.66</v>
      </c>
      <c r="I90" s="24">
        <f t="shared" si="10"/>
        <v>1068.7</v>
      </c>
      <c r="J90" s="24">
        <f t="shared" si="10"/>
        <v>790.25</v>
      </c>
      <c r="K90" s="24">
        <f t="shared" si="10"/>
        <v>1963.57</v>
      </c>
      <c r="L90" s="24">
        <f t="shared" si="10"/>
        <v>177.94</v>
      </c>
      <c r="M90" s="24">
        <f t="shared" si="10"/>
        <v>130.07</v>
      </c>
      <c r="N90" s="24">
        <f t="shared" si="10"/>
        <v>420.22</v>
      </c>
      <c r="O90" s="24">
        <f t="shared" si="10"/>
        <v>6.0900000000000007</v>
      </c>
      <c r="P90" s="24">
        <f t="shared" si="10"/>
        <v>78.37</v>
      </c>
      <c r="Q90" s="24">
        <f t="shared" si="10"/>
        <v>0.73699999999999999</v>
      </c>
      <c r="R90" s="24">
        <f t="shared" si="10"/>
        <v>1.0430000000000001</v>
      </c>
      <c r="S90" s="24">
        <f t="shared" si="10"/>
        <v>9.0830000000000002</v>
      </c>
      <c r="T90" s="24">
        <f t="shared" si="10"/>
        <v>64.45</v>
      </c>
    </row>
    <row r="91" spans="1:20" x14ac:dyDescent="0.25">
      <c r="A91" s="19"/>
      <c r="B91" s="19"/>
      <c r="C91" s="5" t="s">
        <v>58</v>
      </c>
      <c r="D91" s="5"/>
      <c r="E91" s="19"/>
      <c r="F91" s="24">
        <f>F81+F90</f>
        <v>68.080000000000013</v>
      </c>
      <c r="G91" s="24">
        <f>G81+G90</f>
        <v>60.350000000000009</v>
      </c>
      <c r="H91" s="24">
        <f>H81+H90</f>
        <v>213.43</v>
      </c>
      <c r="I91" s="24">
        <f>I81+I90</f>
        <v>2019.3000000000002</v>
      </c>
      <c r="J91" s="24">
        <f>J81+J90</f>
        <v>1235.8499999999999</v>
      </c>
      <c r="K91" s="24">
        <f>K81+L90</f>
        <v>441.32</v>
      </c>
      <c r="L91" s="24">
        <f t="shared" ref="L91:T91" si="11">L81+L90</f>
        <v>654.52</v>
      </c>
      <c r="M91" s="24">
        <f t="shared" si="11"/>
        <v>176.93</v>
      </c>
      <c r="N91" s="24">
        <f t="shared" si="11"/>
        <v>704.44</v>
      </c>
      <c r="O91" s="24">
        <f t="shared" si="11"/>
        <v>8.6300000000000008</v>
      </c>
      <c r="P91" s="24">
        <f t="shared" si="11"/>
        <v>98.94</v>
      </c>
      <c r="Q91" s="24">
        <f t="shared" si="11"/>
        <v>0.93700000000000006</v>
      </c>
      <c r="R91" s="24">
        <f t="shared" si="11"/>
        <v>2.133</v>
      </c>
      <c r="S91" s="24">
        <f t="shared" si="11"/>
        <v>11.563000000000001</v>
      </c>
      <c r="T91" s="24">
        <f t="shared" si="11"/>
        <v>67.350000000000009</v>
      </c>
    </row>
    <row r="92" spans="1:20" x14ac:dyDescent="0.25">
      <c r="A92" s="4">
        <v>44719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19"/>
      <c r="B93" s="19"/>
      <c r="C93" s="8" t="s">
        <v>97</v>
      </c>
      <c r="D93" s="8"/>
      <c r="E93" s="17"/>
      <c r="F93" s="10" t="s">
        <v>9</v>
      </c>
      <c r="G93" s="10"/>
      <c r="H93" s="10"/>
      <c r="I93" s="17"/>
      <c r="J93" s="10" t="s">
        <v>10</v>
      </c>
      <c r="K93" s="10"/>
      <c r="L93" s="10"/>
      <c r="M93" s="10"/>
      <c r="N93" s="10"/>
      <c r="O93" s="10"/>
      <c r="P93" s="10" t="s">
        <v>11</v>
      </c>
      <c r="Q93" s="10"/>
      <c r="R93" s="10"/>
      <c r="S93" s="10"/>
      <c r="T93" s="10"/>
    </row>
    <row r="94" spans="1:20" x14ac:dyDescent="0.25">
      <c r="A94" s="19"/>
      <c r="B94" s="19"/>
      <c r="C94" s="8" t="s">
        <v>32</v>
      </c>
      <c r="D94" s="8"/>
      <c r="E94" s="18" t="s">
        <v>15</v>
      </c>
      <c r="F94" s="17" t="s">
        <v>16</v>
      </c>
      <c r="G94" s="17" t="s">
        <v>17</v>
      </c>
      <c r="H94" s="17" t="s">
        <v>18</v>
      </c>
      <c r="I94" s="17" t="s">
        <v>19</v>
      </c>
      <c r="J94" s="17" t="s">
        <v>20</v>
      </c>
      <c r="K94" s="17" t="s">
        <v>21</v>
      </c>
      <c r="L94" s="17" t="s">
        <v>22</v>
      </c>
      <c r="M94" s="17" t="s">
        <v>23</v>
      </c>
      <c r="N94" s="17" t="s">
        <v>24</v>
      </c>
      <c r="O94" s="17" t="s">
        <v>25</v>
      </c>
      <c r="P94" s="17" t="s">
        <v>26</v>
      </c>
      <c r="Q94" s="17" t="s">
        <v>27</v>
      </c>
      <c r="R94" s="17" t="s">
        <v>28</v>
      </c>
      <c r="S94" s="17" t="s">
        <v>29</v>
      </c>
      <c r="T94" s="17" t="s">
        <v>30</v>
      </c>
    </row>
    <row r="95" spans="1:20" x14ac:dyDescent="0.25">
      <c r="A95" s="19" t="s">
        <v>98</v>
      </c>
      <c r="B95" s="19">
        <v>1</v>
      </c>
      <c r="C95" s="6" t="s">
        <v>99</v>
      </c>
      <c r="D95" s="6"/>
      <c r="E95" s="21">
        <v>150</v>
      </c>
      <c r="F95" s="19">
        <v>4.8</v>
      </c>
      <c r="G95" s="19">
        <v>1.2</v>
      </c>
      <c r="H95" s="19">
        <v>25.65</v>
      </c>
      <c r="I95" s="19">
        <v>135</v>
      </c>
      <c r="J95" s="19">
        <v>396.36</v>
      </c>
      <c r="K95" s="19">
        <v>352.18</v>
      </c>
      <c r="L95" s="19">
        <v>22.98</v>
      </c>
      <c r="M95" s="19">
        <v>185</v>
      </c>
      <c r="N95" s="19">
        <v>276.62</v>
      </c>
      <c r="O95" s="19">
        <v>6.22</v>
      </c>
      <c r="P95" s="19">
        <v>0.04</v>
      </c>
      <c r="Q95" s="19">
        <v>0.38</v>
      </c>
      <c r="R95" s="19">
        <v>0.18</v>
      </c>
      <c r="S95" s="19">
        <v>3.86</v>
      </c>
      <c r="T95" s="19">
        <v>0</v>
      </c>
    </row>
    <row r="96" spans="1:20" x14ac:dyDescent="0.25">
      <c r="A96" s="19" t="s">
        <v>72</v>
      </c>
      <c r="B96" s="19">
        <v>3</v>
      </c>
      <c r="C96" s="6" t="s">
        <v>100</v>
      </c>
      <c r="D96" s="6"/>
      <c r="E96" s="19">
        <v>60</v>
      </c>
      <c r="F96" s="19">
        <v>29.5</v>
      </c>
      <c r="G96" s="19">
        <v>24.4</v>
      </c>
      <c r="H96" s="19">
        <v>18.5</v>
      </c>
      <c r="I96" s="19">
        <v>400.21</v>
      </c>
      <c r="J96" s="19">
        <v>271.5</v>
      </c>
      <c r="K96" s="19">
        <v>179.1</v>
      </c>
      <c r="L96" s="19">
        <v>28.3</v>
      </c>
      <c r="M96" s="19">
        <v>24.13</v>
      </c>
      <c r="N96" s="19">
        <v>99.8</v>
      </c>
      <c r="O96" s="19">
        <v>1.1299999999999999</v>
      </c>
      <c r="P96" s="19">
        <v>18</v>
      </c>
      <c r="Q96" s="19">
        <v>7.0000000000000007E-2</v>
      </c>
      <c r="R96" s="19">
        <v>0.1</v>
      </c>
      <c r="S96" s="19">
        <v>2.0699999999999998</v>
      </c>
      <c r="T96" s="19">
        <v>0.09</v>
      </c>
    </row>
    <row r="97" spans="1:20" ht="25.5" x14ac:dyDescent="0.25">
      <c r="A97" s="25" t="s">
        <v>51</v>
      </c>
      <c r="B97" s="19">
        <v>3</v>
      </c>
      <c r="C97" s="6" t="s">
        <v>52</v>
      </c>
      <c r="D97" s="6"/>
      <c r="E97" s="21">
        <v>30</v>
      </c>
      <c r="F97" s="19">
        <v>0.3</v>
      </c>
      <c r="G97" s="19">
        <v>1.55</v>
      </c>
      <c r="H97" s="19">
        <v>1.18</v>
      </c>
      <c r="I97" s="19">
        <v>19.75</v>
      </c>
      <c r="J97" s="19">
        <v>12</v>
      </c>
      <c r="K97" s="19">
        <v>58</v>
      </c>
      <c r="L97" s="19">
        <v>4.2</v>
      </c>
      <c r="M97" s="19">
        <v>6</v>
      </c>
      <c r="N97" s="19">
        <v>7.8</v>
      </c>
      <c r="O97" s="19">
        <v>0.27</v>
      </c>
      <c r="P97" s="19">
        <v>0.06</v>
      </c>
      <c r="Q97" s="19">
        <v>1.4999999999999999E-2</v>
      </c>
      <c r="R97" s="19">
        <v>0.01</v>
      </c>
      <c r="S97" s="19">
        <v>0.18</v>
      </c>
      <c r="T97" s="19">
        <v>7.5</v>
      </c>
    </row>
    <row r="98" spans="1:20" x14ac:dyDescent="0.25">
      <c r="A98" s="19" t="s">
        <v>53</v>
      </c>
      <c r="B98" s="19">
        <v>4</v>
      </c>
      <c r="C98" s="6" t="s">
        <v>54</v>
      </c>
      <c r="D98" s="6"/>
      <c r="E98" s="21">
        <v>30</v>
      </c>
      <c r="F98" s="19">
        <v>4.8600000000000003</v>
      </c>
      <c r="G98" s="19">
        <v>0.6</v>
      </c>
      <c r="H98" s="19">
        <v>29.28</v>
      </c>
      <c r="I98" s="19">
        <v>145.19999999999999</v>
      </c>
      <c r="J98" s="19">
        <v>113.4</v>
      </c>
      <c r="K98" s="19">
        <v>39.9</v>
      </c>
      <c r="L98" s="19">
        <v>6.9</v>
      </c>
      <c r="M98" s="19">
        <v>9.9</v>
      </c>
      <c r="N98" s="19">
        <v>26.1</v>
      </c>
      <c r="O98" s="19">
        <v>0.6</v>
      </c>
      <c r="P98" s="19">
        <v>0</v>
      </c>
      <c r="Q98" s="19">
        <v>0.04</v>
      </c>
      <c r="R98" s="19">
        <v>0.02</v>
      </c>
      <c r="S98" s="19">
        <v>0.48</v>
      </c>
      <c r="T98" s="19">
        <v>0</v>
      </c>
    </row>
    <row r="99" spans="1:20" x14ac:dyDescent="0.25">
      <c r="A99" s="19" t="s">
        <v>62</v>
      </c>
      <c r="B99" s="19">
        <v>6</v>
      </c>
      <c r="C99" s="6" t="s">
        <v>101</v>
      </c>
      <c r="D99" s="6"/>
      <c r="E99" s="19">
        <v>60</v>
      </c>
      <c r="F99" s="19">
        <v>9.9</v>
      </c>
      <c r="G99" s="19">
        <v>13.37</v>
      </c>
      <c r="H99" s="19">
        <v>1.78</v>
      </c>
      <c r="I99" s="19">
        <v>270.88</v>
      </c>
      <c r="J99" s="19">
        <v>195</v>
      </c>
      <c r="K99" s="19">
        <v>84.8</v>
      </c>
      <c r="L99" s="19">
        <v>50.8</v>
      </c>
      <c r="M99" s="19">
        <v>21.6</v>
      </c>
      <c r="N99" s="19">
        <v>90.2</v>
      </c>
      <c r="O99" s="19">
        <v>0.9</v>
      </c>
      <c r="P99" s="19">
        <v>34</v>
      </c>
      <c r="Q99" s="19">
        <v>0.08</v>
      </c>
      <c r="R99" s="19">
        <v>0.72</v>
      </c>
      <c r="S99" s="19">
        <v>0.92</v>
      </c>
      <c r="T99" s="19">
        <v>0.04</v>
      </c>
    </row>
    <row r="100" spans="1:20" x14ac:dyDescent="0.25">
      <c r="A100" s="19" t="s">
        <v>64</v>
      </c>
      <c r="B100" s="19">
        <v>7</v>
      </c>
      <c r="C100" s="6" t="s">
        <v>65</v>
      </c>
      <c r="D100" s="6"/>
      <c r="E100" s="21">
        <v>200</v>
      </c>
      <c r="F100" s="19">
        <v>0.2</v>
      </c>
      <c r="G100" s="19">
        <v>0.05</v>
      </c>
      <c r="H100" s="19">
        <v>15.01</v>
      </c>
      <c r="I100" s="19">
        <v>57</v>
      </c>
      <c r="J100" s="19">
        <v>0.2</v>
      </c>
      <c r="K100" s="19">
        <v>5.2</v>
      </c>
      <c r="L100" s="19">
        <v>8</v>
      </c>
      <c r="M100" s="19">
        <v>0.9</v>
      </c>
      <c r="N100" s="19">
        <v>1.6</v>
      </c>
      <c r="O100" s="19">
        <v>0.19</v>
      </c>
      <c r="P100" s="19">
        <v>0</v>
      </c>
      <c r="Q100" s="19">
        <v>0</v>
      </c>
      <c r="R100" s="19">
        <v>0</v>
      </c>
      <c r="S100" s="19">
        <v>0.02</v>
      </c>
      <c r="T100" s="19">
        <v>0.02</v>
      </c>
    </row>
    <row r="101" spans="1:20" x14ac:dyDescent="0.25">
      <c r="A101" s="19"/>
      <c r="B101" s="19"/>
      <c r="C101" s="5" t="s">
        <v>42</v>
      </c>
      <c r="D101" s="5"/>
      <c r="E101" s="21"/>
      <c r="F101" s="24">
        <f t="shared" ref="F101:T101" si="12">SUM(F95:F100)</f>
        <v>49.559999999999995</v>
      </c>
      <c r="G101" s="24">
        <f t="shared" si="12"/>
        <v>41.169999999999995</v>
      </c>
      <c r="H101" s="24">
        <f t="shared" si="12"/>
        <v>91.4</v>
      </c>
      <c r="I101" s="24">
        <f t="shared" si="12"/>
        <v>1028.04</v>
      </c>
      <c r="J101" s="24">
        <f t="shared" si="12"/>
        <v>988.46</v>
      </c>
      <c r="K101" s="24">
        <f t="shared" si="12"/>
        <v>719.18</v>
      </c>
      <c r="L101" s="24">
        <f t="shared" si="12"/>
        <v>121.18</v>
      </c>
      <c r="M101" s="24">
        <f t="shared" si="12"/>
        <v>247.53</v>
      </c>
      <c r="N101" s="24">
        <f t="shared" si="12"/>
        <v>502.12000000000006</v>
      </c>
      <c r="O101" s="24">
        <f t="shared" si="12"/>
        <v>9.3099999999999987</v>
      </c>
      <c r="P101" s="24">
        <f t="shared" si="12"/>
        <v>52.099999999999994</v>
      </c>
      <c r="Q101" s="24">
        <f t="shared" si="12"/>
        <v>0.58499999999999996</v>
      </c>
      <c r="R101" s="24">
        <f t="shared" si="12"/>
        <v>1.03</v>
      </c>
      <c r="S101" s="24">
        <f t="shared" si="12"/>
        <v>7.5299999999999994</v>
      </c>
      <c r="T101" s="24">
        <f t="shared" si="12"/>
        <v>7.6499999999999995</v>
      </c>
    </row>
    <row r="102" spans="1:20" x14ac:dyDescent="0.25">
      <c r="A102" s="19"/>
      <c r="B102" s="19"/>
      <c r="C102" s="8" t="s">
        <v>43</v>
      </c>
      <c r="D102" s="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25">
      <c r="A103" s="19" t="s">
        <v>102</v>
      </c>
      <c r="B103" s="19">
        <v>1</v>
      </c>
      <c r="C103" s="6" t="s">
        <v>103</v>
      </c>
      <c r="D103" s="6"/>
      <c r="E103" s="19">
        <v>250</v>
      </c>
      <c r="F103" s="19">
        <v>2.5</v>
      </c>
      <c r="G103" s="19">
        <v>2.8</v>
      </c>
      <c r="H103" s="19">
        <v>17</v>
      </c>
      <c r="I103" s="19">
        <v>103.25</v>
      </c>
      <c r="J103" s="19">
        <v>276.60000000000002</v>
      </c>
      <c r="K103" s="19">
        <v>539.41</v>
      </c>
      <c r="L103" s="19">
        <v>28.15</v>
      </c>
      <c r="M103" s="19">
        <v>33.81</v>
      </c>
      <c r="N103" s="19">
        <v>120.59</v>
      </c>
      <c r="O103" s="19">
        <v>1.52</v>
      </c>
      <c r="P103" s="19">
        <v>0</v>
      </c>
      <c r="Q103" s="19">
        <v>0.12</v>
      </c>
      <c r="R103" s="19">
        <v>0.11</v>
      </c>
      <c r="S103" s="19">
        <v>2.15</v>
      </c>
      <c r="T103" s="19">
        <v>7.65</v>
      </c>
    </row>
    <row r="104" spans="1:20" x14ac:dyDescent="0.25">
      <c r="A104" s="19" t="s">
        <v>47</v>
      </c>
      <c r="B104" s="19">
        <v>2</v>
      </c>
      <c r="C104" s="6" t="s">
        <v>48</v>
      </c>
      <c r="D104" s="6"/>
      <c r="E104" s="21">
        <v>150</v>
      </c>
      <c r="F104" s="19">
        <v>6.99</v>
      </c>
      <c r="G104" s="19">
        <v>11.35</v>
      </c>
      <c r="H104" s="19">
        <v>3.71</v>
      </c>
      <c r="I104" s="19">
        <v>279.52</v>
      </c>
      <c r="J104" s="19">
        <v>265.5</v>
      </c>
      <c r="K104" s="19">
        <v>18.75</v>
      </c>
      <c r="L104" s="19">
        <v>5</v>
      </c>
      <c r="M104" s="19">
        <v>21.8</v>
      </c>
      <c r="N104" s="19">
        <v>38.200000000000003</v>
      </c>
      <c r="O104" s="19">
        <v>1.1399999999999999</v>
      </c>
      <c r="P104" s="19">
        <v>20</v>
      </c>
      <c r="Q104" s="19">
        <v>0.06</v>
      </c>
      <c r="R104" s="19">
        <v>0.03</v>
      </c>
      <c r="S104" s="19">
        <v>0.18</v>
      </c>
      <c r="T104" s="19">
        <v>0</v>
      </c>
    </row>
    <row r="105" spans="1:20" x14ac:dyDescent="0.25">
      <c r="A105" s="19" t="s">
        <v>104</v>
      </c>
      <c r="B105" s="19">
        <v>3</v>
      </c>
      <c r="C105" s="6" t="s">
        <v>105</v>
      </c>
      <c r="D105" s="6"/>
      <c r="E105" s="21">
        <v>60</v>
      </c>
      <c r="F105" s="19">
        <v>16</v>
      </c>
      <c r="G105" s="19">
        <v>16.7</v>
      </c>
      <c r="H105" s="19">
        <v>7.5</v>
      </c>
      <c r="I105" s="19">
        <v>242.2</v>
      </c>
      <c r="J105" s="19">
        <v>122</v>
      </c>
      <c r="K105" s="19">
        <v>392</v>
      </c>
      <c r="L105" s="19">
        <v>27.2</v>
      </c>
      <c r="M105" s="19">
        <v>25.8</v>
      </c>
      <c r="N105" s="19">
        <v>119.9</v>
      </c>
      <c r="O105" s="19">
        <v>0.77</v>
      </c>
      <c r="P105" s="19">
        <v>12</v>
      </c>
      <c r="Q105" s="19">
        <v>7.0000000000000007E-2</v>
      </c>
      <c r="R105" s="19">
        <v>0.12</v>
      </c>
      <c r="S105" s="19">
        <v>1.28</v>
      </c>
      <c r="T105" s="19">
        <v>11.84</v>
      </c>
    </row>
    <row r="106" spans="1:20" ht="25.5" x14ac:dyDescent="0.25">
      <c r="A106" s="25" t="s">
        <v>51</v>
      </c>
      <c r="B106" s="19">
        <v>4</v>
      </c>
      <c r="C106" s="6" t="s">
        <v>52</v>
      </c>
      <c r="D106" s="6"/>
      <c r="E106" s="21">
        <v>30</v>
      </c>
      <c r="F106" s="19">
        <v>0.3</v>
      </c>
      <c r="G106" s="19">
        <v>1.55</v>
      </c>
      <c r="H106" s="19">
        <v>1.18</v>
      </c>
      <c r="I106" s="19">
        <v>19.75</v>
      </c>
      <c r="J106" s="19">
        <v>12</v>
      </c>
      <c r="K106" s="19">
        <v>58</v>
      </c>
      <c r="L106" s="19">
        <v>4.2</v>
      </c>
      <c r="M106" s="19">
        <v>6</v>
      </c>
      <c r="N106" s="19">
        <v>7.8</v>
      </c>
      <c r="O106" s="19">
        <v>0.27</v>
      </c>
      <c r="P106" s="19">
        <v>0.06</v>
      </c>
      <c r="Q106" s="19">
        <v>1.4999999999999999E-2</v>
      </c>
      <c r="R106" s="19">
        <v>0.01</v>
      </c>
      <c r="S106" s="19">
        <v>0.18</v>
      </c>
      <c r="T106" s="19">
        <v>7.5</v>
      </c>
    </row>
    <row r="107" spans="1:20" x14ac:dyDescent="0.25">
      <c r="A107" s="19" t="s">
        <v>53</v>
      </c>
      <c r="B107" s="19">
        <v>5</v>
      </c>
      <c r="C107" s="6" t="s">
        <v>54</v>
      </c>
      <c r="D107" s="6"/>
      <c r="E107" s="21">
        <v>60</v>
      </c>
      <c r="F107" s="19">
        <v>6.48</v>
      </c>
      <c r="G107" s="19">
        <v>0.8</v>
      </c>
      <c r="H107" s="19">
        <v>39.04</v>
      </c>
      <c r="I107" s="19">
        <v>193.6</v>
      </c>
      <c r="J107" s="19">
        <v>113.4</v>
      </c>
      <c r="K107" s="19">
        <v>39.9</v>
      </c>
      <c r="L107" s="19">
        <v>6.9</v>
      </c>
      <c r="M107" s="19">
        <v>9.9</v>
      </c>
      <c r="N107" s="19">
        <v>26.1</v>
      </c>
      <c r="O107" s="19">
        <v>0.6</v>
      </c>
      <c r="P107" s="19">
        <v>0</v>
      </c>
      <c r="Q107" s="19">
        <v>0.04</v>
      </c>
      <c r="R107" s="19">
        <v>0.02</v>
      </c>
      <c r="S107" s="19">
        <v>0.48</v>
      </c>
      <c r="T107" s="19">
        <v>0</v>
      </c>
    </row>
    <row r="108" spans="1:20" x14ac:dyDescent="0.25">
      <c r="A108" s="19" t="s">
        <v>79</v>
      </c>
      <c r="B108" s="19">
        <v>6</v>
      </c>
      <c r="C108" s="3" t="s">
        <v>39</v>
      </c>
      <c r="D108" s="3"/>
      <c r="E108" s="21">
        <v>200</v>
      </c>
      <c r="F108" s="19">
        <v>0.16</v>
      </c>
      <c r="G108" s="19">
        <v>0</v>
      </c>
      <c r="H108" s="19">
        <v>28.4</v>
      </c>
      <c r="I108" s="19">
        <v>120</v>
      </c>
      <c r="J108" s="19">
        <v>9.0399999999999991</v>
      </c>
      <c r="K108" s="19">
        <v>99.12</v>
      </c>
      <c r="L108" s="19">
        <v>14.88</v>
      </c>
      <c r="M108" s="19">
        <v>3.6</v>
      </c>
      <c r="N108" s="19">
        <v>6.2</v>
      </c>
      <c r="O108" s="19">
        <v>0.61</v>
      </c>
      <c r="P108" s="19">
        <v>0</v>
      </c>
      <c r="Q108" s="19">
        <v>0.01</v>
      </c>
      <c r="R108" s="19">
        <v>0.01</v>
      </c>
      <c r="S108" s="19">
        <v>0.15</v>
      </c>
      <c r="T108" s="19">
        <v>1.72</v>
      </c>
    </row>
    <row r="109" spans="1:20" x14ac:dyDescent="0.25">
      <c r="A109" s="19"/>
      <c r="B109" s="19">
        <v>7</v>
      </c>
      <c r="C109" s="1" t="s">
        <v>106</v>
      </c>
      <c r="D109" s="1"/>
      <c r="E109" s="21" t="s">
        <v>41</v>
      </c>
      <c r="F109" s="19">
        <v>0.96</v>
      </c>
      <c r="G109" s="19">
        <v>0.56000000000000005</v>
      </c>
      <c r="H109" s="19">
        <v>15.54</v>
      </c>
      <c r="I109" s="19">
        <v>229</v>
      </c>
      <c r="J109" s="19">
        <v>195</v>
      </c>
      <c r="K109" s="19">
        <v>84.8</v>
      </c>
      <c r="L109" s="19">
        <v>50.8</v>
      </c>
      <c r="M109" s="19">
        <v>21.6</v>
      </c>
      <c r="N109" s="19">
        <v>90.2</v>
      </c>
      <c r="O109" s="19">
        <v>0.9</v>
      </c>
      <c r="P109" s="19">
        <v>34</v>
      </c>
      <c r="Q109" s="19">
        <v>0.08</v>
      </c>
      <c r="R109" s="19">
        <v>0.72</v>
      </c>
      <c r="S109" s="19">
        <v>0.92</v>
      </c>
      <c r="T109" s="19">
        <v>0.04</v>
      </c>
    </row>
    <row r="110" spans="1:20" x14ac:dyDescent="0.25">
      <c r="A110" s="19"/>
      <c r="B110" s="19"/>
      <c r="C110" s="5" t="s">
        <v>57</v>
      </c>
      <c r="D110" s="5"/>
      <c r="E110" s="19"/>
      <c r="F110" s="24">
        <f>F103+F104+F105+F106+F107+F108+F109</f>
        <v>33.39</v>
      </c>
      <c r="G110" s="24">
        <f>G103+G104+G105+G106+G109</f>
        <v>32.96</v>
      </c>
      <c r="H110" s="24">
        <f t="shared" ref="H110:T110" si="13">H103+H104+H105+H106+H107+H108+H109</f>
        <v>112.37</v>
      </c>
      <c r="I110" s="24">
        <f t="shared" si="13"/>
        <v>1187.3200000000002</v>
      </c>
      <c r="J110" s="24">
        <f t="shared" si="13"/>
        <v>993.54</v>
      </c>
      <c r="K110" s="24">
        <f t="shared" si="13"/>
        <v>1231.9799999999998</v>
      </c>
      <c r="L110" s="24">
        <f t="shared" si="13"/>
        <v>137.13</v>
      </c>
      <c r="M110" s="24">
        <f t="shared" si="13"/>
        <v>122.50999999999999</v>
      </c>
      <c r="N110" s="24">
        <f t="shared" si="13"/>
        <v>408.99000000000007</v>
      </c>
      <c r="O110" s="24">
        <f t="shared" si="13"/>
        <v>5.8100000000000005</v>
      </c>
      <c r="P110" s="24">
        <f t="shared" si="13"/>
        <v>66.06</v>
      </c>
      <c r="Q110" s="24">
        <f t="shared" si="13"/>
        <v>0.39500000000000002</v>
      </c>
      <c r="R110" s="24">
        <f t="shared" si="13"/>
        <v>1.02</v>
      </c>
      <c r="S110" s="24">
        <f t="shared" si="13"/>
        <v>5.3400000000000007</v>
      </c>
      <c r="T110" s="24">
        <f t="shared" si="13"/>
        <v>28.75</v>
      </c>
    </row>
    <row r="111" spans="1:20" x14ac:dyDescent="0.25">
      <c r="A111" s="19"/>
      <c r="B111" s="19"/>
      <c r="C111" s="5" t="s">
        <v>58</v>
      </c>
      <c r="D111" s="5"/>
      <c r="E111" s="19"/>
      <c r="F111" s="24">
        <f t="shared" ref="F111:T111" si="14">F101+F110</f>
        <v>82.949999999999989</v>
      </c>
      <c r="G111" s="24">
        <f t="shared" si="14"/>
        <v>74.13</v>
      </c>
      <c r="H111" s="24">
        <f t="shared" si="14"/>
        <v>203.77</v>
      </c>
      <c r="I111" s="24">
        <f t="shared" si="14"/>
        <v>2215.36</v>
      </c>
      <c r="J111" s="24">
        <f t="shared" si="14"/>
        <v>1982</v>
      </c>
      <c r="K111" s="24">
        <f t="shared" si="14"/>
        <v>1951.1599999999999</v>
      </c>
      <c r="L111" s="24">
        <f t="shared" si="14"/>
        <v>258.31</v>
      </c>
      <c r="M111" s="24">
        <f t="shared" si="14"/>
        <v>370.03999999999996</v>
      </c>
      <c r="N111" s="24">
        <f t="shared" si="14"/>
        <v>911.11000000000013</v>
      </c>
      <c r="O111" s="24">
        <f t="shared" si="14"/>
        <v>15.12</v>
      </c>
      <c r="P111" s="24">
        <f t="shared" si="14"/>
        <v>118.16</v>
      </c>
      <c r="Q111" s="24">
        <f t="shared" si="14"/>
        <v>0.98</v>
      </c>
      <c r="R111" s="24">
        <f t="shared" si="14"/>
        <v>2.0499999999999998</v>
      </c>
      <c r="S111" s="24">
        <f t="shared" si="14"/>
        <v>12.870000000000001</v>
      </c>
      <c r="T111" s="24">
        <f t="shared" si="14"/>
        <v>36.4</v>
      </c>
    </row>
    <row r="112" spans="1:20" x14ac:dyDescent="0.25">
      <c r="A112" s="4">
        <v>44720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A113" s="19"/>
      <c r="B113" s="19"/>
      <c r="C113" s="8" t="s">
        <v>107</v>
      </c>
      <c r="D113" s="8"/>
      <c r="E113" s="17"/>
      <c r="F113" s="10" t="s">
        <v>9</v>
      </c>
      <c r="G113" s="10"/>
      <c r="H113" s="10"/>
      <c r="I113" s="17"/>
      <c r="J113" s="10" t="s">
        <v>10</v>
      </c>
      <c r="K113" s="10"/>
      <c r="L113" s="10"/>
      <c r="M113" s="10"/>
      <c r="N113" s="10"/>
      <c r="O113" s="10"/>
      <c r="P113" s="10" t="s">
        <v>11</v>
      </c>
      <c r="Q113" s="10"/>
      <c r="R113" s="10"/>
      <c r="S113" s="10"/>
      <c r="T113" s="10"/>
    </row>
    <row r="114" spans="1:20" x14ac:dyDescent="0.25">
      <c r="A114" s="19"/>
      <c r="B114" s="19"/>
      <c r="C114" s="8" t="s">
        <v>32</v>
      </c>
      <c r="D114" s="8"/>
      <c r="E114" s="18" t="s">
        <v>15</v>
      </c>
      <c r="F114" s="17" t="s">
        <v>16</v>
      </c>
      <c r="G114" s="17" t="s">
        <v>17</v>
      </c>
      <c r="H114" s="17" t="s">
        <v>18</v>
      </c>
      <c r="I114" s="17" t="s">
        <v>19</v>
      </c>
      <c r="J114" s="17" t="s">
        <v>20</v>
      </c>
      <c r="K114" s="17" t="s">
        <v>21</v>
      </c>
      <c r="L114" s="17" t="s">
        <v>22</v>
      </c>
      <c r="M114" s="17" t="s">
        <v>23</v>
      </c>
      <c r="N114" s="17" t="s">
        <v>24</v>
      </c>
      <c r="O114" s="17" t="s">
        <v>25</v>
      </c>
      <c r="P114" s="17" t="s">
        <v>26</v>
      </c>
      <c r="Q114" s="17" t="s">
        <v>27</v>
      </c>
      <c r="R114" s="17" t="s">
        <v>28</v>
      </c>
      <c r="S114" s="17" t="s">
        <v>29</v>
      </c>
      <c r="T114" s="17" t="s">
        <v>30</v>
      </c>
    </row>
    <row r="115" spans="1:20" ht="27" customHeight="1" x14ac:dyDescent="0.25">
      <c r="A115" s="19" t="s">
        <v>33</v>
      </c>
      <c r="B115" s="19">
        <v>1</v>
      </c>
      <c r="C115" s="7" t="s">
        <v>108</v>
      </c>
      <c r="D115" s="7"/>
      <c r="E115" s="21">
        <v>150</v>
      </c>
      <c r="F115" s="19">
        <v>6.14</v>
      </c>
      <c r="G115" s="19">
        <v>11.52</v>
      </c>
      <c r="H115" s="19">
        <v>81.69</v>
      </c>
      <c r="I115" s="19">
        <v>443.66</v>
      </c>
      <c r="J115" s="19">
        <v>0</v>
      </c>
      <c r="K115" s="19">
        <v>0</v>
      </c>
      <c r="L115" s="19">
        <v>20.9</v>
      </c>
      <c r="M115" s="19">
        <v>0</v>
      </c>
      <c r="N115" s="19">
        <v>0</v>
      </c>
      <c r="O115" s="19">
        <v>1.67</v>
      </c>
      <c r="P115" s="19">
        <v>0</v>
      </c>
      <c r="Q115" s="19">
        <v>0.11</v>
      </c>
      <c r="R115" s="19">
        <v>0.13</v>
      </c>
      <c r="S115" s="19">
        <v>0</v>
      </c>
      <c r="T115" s="19">
        <v>0.31</v>
      </c>
    </row>
    <row r="116" spans="1:20" x14ac:dyDescent="0.25">
      <c r="A116" s="19" t="s">
        <v>85</v>
      </c>
      <c r="B116" s="19">
        <v>2</v>
      </c>
      <c r="C116" s="6" t="s">
        <v>86</v>
      </c>
      <c r="D116" s="6"/>
      <c r="E116" s="19">
        <v>10</v>
      </c>
      <c r="F116" s="19">
        <v>2.34</v>
      </c>
      <c r="G116" s="19">
        <v>3</v>
      </c>
      <c r="H116" s="19">
        <v>0</v>
      </c>
      <c r="I116" s="19">
        <v>37.1</v>
      </c>
      <c r="J116" s="19">
        <v>162</v>
      </c>
      <c r="K116" s="19">
        <v>20</v>
      </c>
      <c r="L116" s="19">
        <v>208</v>
      </c>
      <c r="M116" s="19">
        <v>10</v>
      </c>
      <c r="N116" s="19">
        <v>108</v>
      </c>
      <c r="O116" s="19">
        <v>0.24</v>
      </c>
      <c r="P116" s="19">
        <v>0.04</v>
      </c>
      <c r="Q116" s="19">
        <v>0.01</v>
      </c>
      <c r="R116" s="19">
        <v>0.08</v>
      </c>
      <c r="S116" s="19">
        <v>0.04</v>
      </c>
      <c r="T116" s="19">
        <v>0.56000000000000005</v>
      </c>
    </row>
    <row r="117" spans="1:20" x14ac:dyDescent="0.25">
      <c r="A117" s="19" t="s">
        <v>87</v>
      </c>
      <c r="B117" s="19">
        <v>3</v>
      </c>
      <c r="C117" s="6" t="s">
        <v>88</v>
      </c>
      <c r="D117" s="6"/>
      <c r="E117" s="19">
        <v>10</v>
      </c>
      <c r="F117" s="19">
        <v>8.3000000000000007</v>
      </c>
      <c r="G117" s="19">
        <v>0.1</v>
      </c>
      <c r="H117" s="19">
        <v>0.1</v>
      </c>
      <c r="I117" s="19">
        <v>74.8</v>
      </c>
      <c r="J117" s="19">
        <v>3</v>
      </c>
      <c r="K117" s="19">
        <v>6</v>
      </c>
      <c r="L117" s="19">
        <v>4.8</v>
      </c>
      <c r="M117" s="19">
        <v>0</v>
      </c>
      <c r="N117" s="19">
        <v>6</v>
      </c>
      <c r="O117" s="19">
        <v>0.04</v>
      </c>
      <c r="P117" s="19">
        <v>0.12</v>
      </c>
      <c r="Q117" s="19">
        <v>0</v>
      </c>
      <c r="R117" s="19">
        <v>0.02</v>
      </c>
      <c r="S117" s="19">
        <v>0.02</v>
      </c>
      <c r="T117" s="19">
        <v>0</v>
      </c>
    </row>
    <row r="118" spans="1:20" x14ac:dyDescent="0.25">
      <c r="A118" s="19" t="s">
        <v>62</v>
      </c>
      <c r="B118" s="19">
        <v>4</v>
      </c>
      <c r="C118" s="6" t="s">
        <v>109</v>
      </c>
      <c r="D118" s="6"/>
      <c r="E118" s="19">
        <v>100</v>
      </c>
      <c r="F118" s="19">
        <v>9.9</v>
      </c>
      <c r="G118" s="19">
        <v>13.37</v>
      </c>
      <c r="H118" s="19">
        <v>1.78</v>
      </c>
      <c r="I118" s="19">
        <v>270.88</v>
      </c>
      <c r="J118" s="19">
        <v>195</v>
      </c>
      <c r="K118" s="19">
        <v>84.8</v>
      </c>
      <c r="L118" s="19">
        <v>50.8</v>
      </c>
      <c r="M118" s="19">
        <v>21.6</v>
      </c>
      <c r="N118" s="19">
        <v>90.2</v>
      </c>
      <c r="O118" s="19">
        <v>0.9</v>
      </c>
      <c r="P118" s="19">
        <v>34</v>
      </c>
      <c r="Q118" s="19">
        <v>0.08</v>
      </c>
      <c r="R118" s="19">
        <v>0.72</v>
      </c>
      <c r="S118" s="19">
        <v>0.92</v>
      </c>
      <c r="T118" s="19">
        <v>0.04</v>
      </c>
    </row>
    <row r="119" spans="1:20" x14ac:dyDescent="0.25">
      <c r="A119" s="19" t="s">
        <v>64</v>
      </c>
      <c r="B119" s="19">
        <v>5</v>
      </c>
      <c r="C119" s="6" t="s">
        <v>110</v>
      </c>
      <c r="D119" s="6"/>
      <c r="E119" s="19">
        <v>200</v>
      </c>
      <c r="F119" s="19">
        <v>0.2</v>
      </c>
      <c r="G119" s="19">
        <v>0.05</v>
      </c>
      <c r="H119" s="19">
        <v>15.01</v>
      </c>
      <c r="I119" s="19">
        <v>57</v>
      </c>
      <c r="J119" s="19">
        <v>0.2</v>
      </c>
      <c r="K119" s="19">
        <v>5.2</v>
      </c>
      <c r="L119" s="19">
        <v>8</v>
      </c>
      <c r="M119" s="19">
        <v>0.9</v>
      </c>
      <c r="N119" s="19">
        <v>1.6</v>
      </c>
      <c r="O119" s="19">
        <v>0.19</v>
      </c>
      <c r="P119" s="19">
        <v>0</v>
      </c>
      <c r="Q119" s="19">
        <v>0</v>
      </c>
      <c r="R119" s="19">
        <v>0</v>
      </c>
      <c r="S119" s="19">
        <v>0.02</v>
      </c>
      <c r="T119" s="19">
        <v>0.02</v>
      </c>
    </row>
    <row r="120" spans="1:20" x14ac:dyDescent="0.25">
      <c r="A120" s="19"/>
      <c r="B120" s="19"/>
      <c r="C120" s="5" t="s">
        <v>42</v>
      </c>
      <c r="D120" s="5"/>
      <c r="E120" s="19"/>
      <c r="F120" s="24">
        <f t="shared" ref="F120:T120" si="15">SUM(F115:F119)</f>
        <v>26.88</v>
      </c>
      <c r="G120" s="24">
        <f t="shared" si="15"/>
        <v>28.04</v>
      </c>
      <c r="H120" s="24">
        <f t="shared" si="15"/>
        <v>98.58</v>
      </c>
      <c r="I120" s="24">
        <f t="shared" si="15"/>
        <v>883.44</v>
      </c>
      <c r="J120" s="24">
        <f t="shared" si="15"/>
        <v>360.2</v>
      </c>
      <c r="K120" s="24">
        <f t="shared" si="15"/>
        <v>116</v>
      </c>
      <c r="L120" s="24">
        <f t="shared" si="15"/>
        <v>292.5</v>
      </c>
      <c r="M120" s="24">
        <f t="shared" si="15"/>
        <v>32.5</v>
      </c>
      <c r="N120" s="24">
        <f t="shared" si="15"/>
        <v>205.79999999999998</v>
      </c>
      <c r="O120" s="24">
        <f t="shared" si="15"/>
        <v>3.04</v>
      </c>
      <c r="P120" s="24">
        <f t="shared" si="15"/>
        <v>34.159999999999997</v>
      </c>
      <c r="Q120" s="24">
        <f t="shared" si="15"/>
        <v>0.2</v>
      </c>
      <c r="R120" s="24">
        <f t="shared" si="15"/>
        <v>0.95</v>
      </c>
      <c r="S120" s="24">
        <f t="shared" si="15"/>
        <v>1</v>
      </c>
      <c r="T120" s="24">
        <f t="shared" si="15"/>
        <v>0.93000000000000016</v>
      </c>
    </row>
    <row r="121" spans="1:20" x14ac:dyDescent="0.25">
      <c r="A121" s="19"/>
      <c r="B121" s="19"/>
      <c r="C121" s="8" t="s">
        <v>43</v>
      </c>
      <c r="D121" s="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x14ac:dyDescent="0.25">
      <c r="A122" s="19" t="s">
        <v>102</v>
      </c>
      <c r="B122" s="19">
        <v>1</v>
      </c>
      <c r="C122" s="6" t="s">
        <v>111</v>
      </c>
      <c r="D122" s="6"/>
      <c r="E122" s="19">
        <v>250</v>
      </c>
      <c r="F122" s="19">
        <v>2.5</v>
      </c>
      <c r="G122" s="19">
        <v>2.8</v>
      </c>
      <c r="H122" s="19">
        <v>17</v>
      </c>
      <c r="I122" s="19">
        <v>103.25</v>
      </c>
      <c r="J122" s="19">
        <v>276.60000000000002</v>
      </c>
      <c r="K122" s="19">
        <v>539.41</v>
      </c>
      <c r="L122" s="19">
        <v>28.15</v>
      </c>
      <c r="M122" s="19">
        <v>33.81</v>
      </c>
      <c r="N122" s="19">
        <v>120.59</v>
      </c>
      <c r="O122" s="19">
        <v>1.52</v>
      </c>
      <c r="P122" s="19">
        <v>0</v>
      </c>
      <c r="Q122" s="19">
        <v>0.12</v>
      </c>
      <c r="R122" s="19">
        <v>0.11</v>
      </c>
      <c r="S122" s="19">
        <v>2.15</v>
      </c>
      <c r="T122" s="19">
        <v>7.65</v>
      </c>
    </row>
    <row r="123" spans="1:20" x14ac:dyDescent="0.25">
      <c r="A123" s="19" t="s">
        <v>112</v>
      </c>
      <c r="B123" s="19">
        <v>2</v>
      </c>
      <c r="C123" s="6" t="s">
        <v>113</v>
      </c>
      <c r="D123" s="6"/>
      <c r="E123" s="19">
        <v>150</v>
      </c>
      <c r="F123" s="19">
        <v>5.42</v>
      </c>
      <c r="G123" s="19">
        <v>7.14</v>
      </c>
      <c r="H123" s="19">
        <v>23.14</v>
      </c>
      <c r="I123" s="19">
        <v>254</v>
      </c>
      <c r="J123" s="19">
        <v>86.6</v>
      </c>
      <c r="K123" s="19">
        <v>136.69999999999999</v>
      </c>
      <c r="L123" s="19">
        <v>25.4</v>
      </c>
      <c r="M123" s="19">
        <v>35.299999999999997</v>
      </c>
      <c r="N123" s="19">
        <v>163.9</v>
      </c>
      <c r="O123" s="19">
        <v>2.84</v>
      </c>
      <c r="P123" s="19">
        <v>20</v>
      </c>
      <c r="Q123" s="19">
        <v>0.14000000000000001</v>
      </c>
      <c r="R123" s="19">
        <v>0.05</v>
      </c>
      <c r="S123" s="19">
        <v>0.77</v>
      </c>
      <c r="T123" s="19">
        <v>0</v>
      </c>
    </row>
    <row r="124" spans="1:20" x14ac:dyDescent="0.25">
      <c r="A124" s="19" t="s">
        <v>114</v>
      </c>
      <c r="B124" s="19">
        <v>3</v>
      </c>
      <c r="C124" s="6" t="s">
        <v>115</v>
      </c>
      <c r="D124" s="6"/>
      <c r="E124" s="19">
        <v>60</v>
      </c>
      <c r="F124" s="19">
        <v>29.5</v>
      </c>
      <c r="G124" s="19">
        <v>24.4</v>
      </c>
      <c r="H124" s="19">
        <v>18.5</v>
      </c>
      <c r="I124" s="19">
        <v>400.21</v>
      </c>
      <c r="J124" s="19">
        <v>271.5</v>
      </c>
      <c r="K124" s="19">
        <v>179.1</v>
      </c>
      <c r="L124" s="19">
        <v>28.3</v>
      </c>
      <c r="M124" s="19">
        <v>24.13</v>
      </c>
      <c r="N124" s="19">
        <v>99.8</v>
      </c>
      <c r="O124" s="19">
        <v>1.1299999999999999</v>
      </c>
      <c r="P124" s="19">
        <v>18</v>
      </c>
      <c r="Q124" s="19">
        <v>7.0000000000000007E-2</v>
      </c>
      <c r="R124" s="19">
        <v>0.1</v>
      </c>
      <c r="S124" s="19">
        <v>2.0699999999999998</v>
      </c>
      <c r="T124" s="19">
        <v>0.09</v>
      </c>
    </row>
    <row r="125" spans="1:20" ht="25.5" x14ac:dyDescent="0.25">
      <c r="A125" s="25" t="s">
        <v>51</v>
      </c>
      <c r="B125" s="19">
        <v>4</v>
      </c>
      <c r="C125" s="6" t="s">
        <v>52</v>
      </c>
      <c r="D125" s="6"/>
      <c r="E125" s="21">
        <v>30</v>
      </c>
      <c r="F125" s="19">
        <v>0.3</v>
      </c>
      <c r="G125" s="19">
        <v>1.55</v>
      </c>
      <c r="H125" s="19">
        <v>1.18</v>
      </c>
      <c r="I125" s="19">
        <v>19.75</v>
      </c>
      <c r="J125" s="19">
        <v>12</v>
      </c>
      <c r="K125" s="19">
        <v>58</v>
      </c>
      <c r="L125" s="19">
        <v>4.2</v>
      </c>
      <c r="M125" s="19">
        <v>6</v>
      </c>
      <c r="N125" s="19">
        <v>7.8</v>
      </c>
      <c r="O125" s="19">
        <v>0.27</v>
      </c>
      <c r="P125" s="19">
        <v>0.06</v>
      </c>
      <c r="Q125" s="19">
        <v>1.4999999999999999E-2</v>
      </c>
      <c r="R125" s="19">
        <v>0.01</v>
      </c>
      <c r="S125" s="19">
        <v>0.18</v>
      </c>
      <c r="T125" s="19">
        <v>7.5</v>
      </c>
    </row>
    <row r="126" spans="1:20" x14ac:dyDescent="0.25">
      <c r="A126" s="19" t="s">
        <v>53</v>
      </c>
      <c r="B126" s="19">
        <v>5</v>
      </c>
      <c r="C126" s="6" t="s">
        <v>54</v>
      </c>
      <c r="D126" s="6"/>
      <c r="E126" s="21">
        <v>60</v>
      </c>
      <c r="F126" s="19">
        <v>6.48</v>
      </c>
      <c r="G126" s="19">
        <v>0.8</v>
      </c>
      <c r="H126" s="19">
        <v>39.04</v>
      </c>
      <c r="I126" s="19">
        <v>193.6</v>
      </c>
      <c r="J126" s="19">
        <v>113.4</v>
      </c>
      <c r="K126" s="19">
        <v>39.9</v>
      </c>
      <c r="L126" s="19">
        <v>6.9</v>
      </c>
      <c r="M126" s="19">
        <v>9.9</v>
      </c>
      <c r="N126" s="19">
        <v>26.1</v>
      </c>
      <c r="O126" s="19">
        <v>0.6</v>
      </c>
      <c r="P126" s="19">
        <v>0</v>
      </c>
      <c r="Q126" s="19">
        <v>0.04</v>
      </c>
      <c r="R126" s="19">
        <v>0.02</v>
      </c>
      <c r="S126" s="19">
        <v>0.48</v>
      </c>
      <c r="T126" s="19">
        <v>0</v>
      </c>
    </row>
    <row r="127" spans="1:20" x14ac:dyDescent="0.25">
      <c r="A127" s="19" t="s">
        <v>55</v>
      </c>
      <c r="B127" s="19">
        <v>6</v>
      </c>
      <c r="C127" s="6" t="s">
        <v>56</v>
      </c>
      <c r="D127" s="6"/>
      <c r="E127" s="21">
        <v>200</v>
      </c>
      <c r="F127" s="19">
        <v>0</v>
      </c>
      <c r="G127" s="19">
        <v>0</v>
      </c>
      <c r="H127" s="19">
        <v>26</v>
      </c>
      <c r="I127" s="19">
        <v>106</v>
      </c>
      <c r="J127" s="19">
        <v>0.1</v>
      </c>
      <c r="K127" s="19">
        <v>0.3</v>
      </c>
      <c r="L127" s="19">
        <v>0.2</v>
      </c>
      <c r="M127" s="19">
        <v>0</v>
      </c>
      <c r="N127" s="19">
        <v>0</v>
      </c>
      <c r="O127" s="19">
        <v>0.03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</row>
    <row r="128" spans="1:20" x14ac:dyDescent="0.25">
      <c r="A128" s="19"/>
      <c r="B128" s="19"/>
      <c r="C128" s="2" t="s">
        <v>57</v>
      </c>
      <c r="D128" s="2"/>
      <c r="E128" s="19"/>
      <c r="F128" s="24">
        <f t="shared" ref="F128:T128" si="16">SUM(F122:F127)</f>
        <v>44.2</v>
      </c>
      <c r="G128" s="24">
        <f t="shared" si="16"/>
        <v>36.689999999999991</v>
      </c>
      <c r="H128" s="24">
        <f t="shared" si="16"/>
        <v>124.86</v>
      </c>
      <c r="I128" s="24">
        <f t="shared" si="16"/>
        <v>1076.81</v>
      </c>
      <c r="J128" s="24">
        <f t="shared" si="16"/>
        <v>760.2</v>
      </c>
      <c r="K128" s="24">
        <f t="shared" si="16"/>
        <v>953.40999999999985</v>
      </c>
      <c r="L128" s="24">
        <f t="shared" si="16"/>
        <v>93.15</v>
      </c>
      <c r="M128" s="24">
        <f t="shared" si="16"/>
        <v>109.14</v>
      </c>
      <c r="N128" s="24">
        <f t="shared" si="16"/>
        <v>418.19000000000005</v>
      </c>
      <c r="O128" s="24">
        <f t="shared" si="16"/>
        <v>6.39</v>
      </c>
      <c r="P128" s="24">
        <f t="shared" si="16"/>
        <v>38.06</v>
      </c>
      <c r="Q128" s="24">
        <f t="shared" si="16"/>
        <v>0.38500000000000001</v>
      </c>
      <c r="R128" s="24">
        <f t="shared" si="16"/>
        <v>0.29000000000000004</v>
      </c>
      <c r="S128" s="24">
        <f t="shared" si="16"/>
        <v>5.65</v>
      </c>
      <c r="T128" s="24">
        <f t="shared" si="16"/>
        <v>15.24</v>
      </c>
    </row>
    <row r="129" spans="1:20" x14ac:dyDescent="0.25">
      <c r="A129" s="19"/>
      <c r="B129" s="19"/>
      <c r="C129" s="5" t="s">
        <v>58</v>
      </c>
      <c r="D129" s="5"/>
      <c r="E129" s="19"/>
      <c r="F129" s="24">
        <f t="shared" ref="F129:T129" si="17">F120+F128</f>
        <v>71.08</v>
      </c>
      <c r="G129" s="24">
        <f t="shared" si="17"/>
        <v>64.72999999999999</v>
      </c>
      <c r="H129" s="24">
        <f t="shared" si="17"/>
        <v>223.44</v>
      </c>
      <c r="I129" s="24">
        <f t="shared" si="17"/>
        <v>1960.25</v>
      </c>
      <c r="J129" s="24">
        <f t="shared" si="17"/>
        <v>1120.4000000000001</v>
      </c>
      <c r="K129" s="24">
        <f t="shared" si="17"/>
        <v>1069.4099999999999</v>
      </c>
      <c r="L129" s="24">
        <f t="shared" si="17"/>
        <v>385.65</v>
      </c>
      <c r="M129" s="24">
        <f t="shared" si="17"/>
        <v>141.63999999999999</v>
      </c>
      <c r="N129" s="24">
        <f t="shared" si="17"/>
        <v>623.99</v>
      </c>
      <c r="O129" s="24">
        <f t="shared" si="17"/>
        <v>9.43</v>
      </c>
      <c r="P129" s="24">
        <f t="shared" si="17"/>
        <v>72.22</v>
      </c>
      <c r="Q129" s="24">
        <f t="shared" si="17"/>
        <v>0.58499999999999996</v>
      </c>
      <c r="R129" s="24">
        <f t="shared" si="17"/>
        <v>1.24</v>
      </c>
      <c r="S129" s="24">
        <f t="shared" si="17"/>
        <v>6.65</v>
      </c>
      <c r="T129" s="24">
        <f t="shared" si="17"/>
        <v>16.170000000000002</v>
      </c>
    </row>
    <row r="130" spans="1:20" x14ac:dyDescent="0.25">
      <c r="A130" s="4">
        <v>44721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19"/>
      <c r="B131" s="19"/>
      <c r="C131" s="8" t="s">
        <v>116</v>
      </c>
      <c r="D131" s="8"/>
      <c r="E131" s="17"/>
      <c r="F131" s="10" t="s">
        <v>9</v>
      </c>
      <c r="G131" s="10"/>
      <c r="H131" s="10"/>
      <c r="I131" s="17"/>
      <c r="J131" s="10" t="s">
        <v>10</v>
      </c>
      <c r="K131" s="10"/>
      <c r="L131" s="10"/>
      <c r="M131" s="10"/>
      <c r="N131" s="10"/>
      <c r="O131" s="10"/>
      <c r="P131" s="10" t="s">
        <v>11</v>
      </c>
      <c r="Q131" s="10"/>
      <c r="R131" s="10"/>
      <c r="S131" s="10"/>
      <c r="T131" s="10"/>
    </row>
    <row r="132" spans="1:20" x14ac:dyDescent="0.25">
      <c r="A132" s="19"/>
      <c r="B132" s="19"/>
      <c r="C132" s="8" t="s">
        <v>32</v>
      </c>
      <c r="D132" s="8"/>
      <c r="E132" s="18" t="s">
        <v>15</v>
      </c>
      <c r="F132" s="17" t="s">
        <v>16</v>
      </c>
      <c r="G132" s="17" t="s">
        <v>17</v>
      </c>
      <c r="H132" s="17" t="s">
        <v>18</v>
      </c>
      <c r="I132" s="17" t="s">
        <v>19</v>
      </c>
      <c r="J132" s="17" t="s">
        <v>20</v>
      </c>
      <c r="K132" s="17" t="s">
        <v>21</v>
      </c>
      <c r="L132" s="17" t="s">
        <v>22</v>
      </c>
      <c r="M132" s="17" t="s">
        <v>23</v>
      </c>
      <c r="N132" s="17" t="s">
        <v>24</v>
      </c>
      <c r="O132" s="17" t="s">
        <v>25</v>
      </c>
      <c r="P132" s="17" t="s">
        <v>26</v>
      </c>
      <c r="Q132" s="17" t="s">
        <v>27</v>
      </c>
      <c r="R132" s="17" t="s">
        <v>28</v>
      </c>
      <c r="S132" s="17" t="s">
        <v>29</v>
      </c>
      <c r="T132" s="17" t="s">
        <v>30</v>
      </c>
    </row>
    <row r="133" spans="1:20" x14ac:dyDescent="0.25">
      <c r="A133" s="19" t="s">
        <v>60</v>
      </c>
      <c r="B133" s="19">
        <v>1</v>
      </c>
      <c r="C133" s="6" t="s">
        <v>61</v>
      </c>
      <c r="D133" s="6"/>
      <c r="E133" s="19">
        <v>150</v>
      </c>
      <c r="F133" s="19">
        <v>40.5</v>
      </c>
      <c r="G133" s="19">
        <v>34.5</v>
      </c>
      <c r="H133" s="19">
        <v>39.25</v>
      </c>
      <c r="I133" s="19">
        <v>620</v>
      </c>
      <c r="J133" s="19">
        <v>122.52</v>
      </c>
      <c r="K133" s="19">
        <v>474.82</v>
      </c>
      <c r="L133" s="19">
        <v>18.57</v>
      </c>
      <c r="M133" s="19">
        <v>26.67</v>
      </c>
      <c r="N133" s="19">
        <v>67.400000000000006</v>
      </c>
      <c r="O133" s="19">
        <v>0.97</v>
      </c>
      <c r="P133" s="19">
        <v>0.02</v>
      </c>
      <c r="Q133" s="19">
        <v>0.123</v>
      </c>
      <c r="R133" s="19">
        <v>0.65</v>
      </c>
      <c r="S133" s="19">
        <v>1.17</v>
      </c>
      <c r="T133" s="19">
        <v>16.5</v>
      </c>
    </row>
    <row r="134" spans="1:20" ht="25.5" x14ac:dyDescent="0.25">
      <c r="A134" s="25" t="s">
        <v>51</v>
      </c>
      <c r="B134" s="19">
        <v>2</v>
      </c>
      <c r="C134" s="6" t="s">
        <v>52</v>
      </c>
      <c r="D134" s="6"/>
      <c r="E134" s="21">
        <v>30</v>
      </c>
      <c r="F134" s="19">
        <v>0.3</v>
      </c>
      <c r="G134" s="19">
        <v>1.55</v>
      </c>
      <c r="H134" s="19">
        <v>1.18</v>
      </c>
      <c r="I134" s="19">
        <v>19.75</v>
      </c>
      <c r="J134" s="19">
        <v>12</v>
      </c>
      <c r="K134" s="19">
        <v>58</v>
      </c>
      <c r="L134" s="19">
        <v>4.2</v>
      </c>
      <c r="M134" s="19">
        <v>6</v>
      </c>
      <c r="N134" s="19">
        <v>7.8</v>
      </c>
      <c r="O134" s="19">
        <v>0.27</v>
      </c>
      <c r="P134" s="19">
        <v>0.06</v>
      </c>
      <c r="Q134" s="19">
        <v>1.4999999999999999E-2</v>
      </c>
      <c r="R134" s="19">
        <v>0.01</v>
      </c>
      <c r="S134" s="19">
        <v>0.18</v>
      </c>
      <c r="T134" s="19">
        <v>7.5</v>
      </c>
    </row>
    <row r="135" spans="1:20" x14ac:dyDescent="0.25">
      <c r="A135" s="19" t="s">
        <v>62</v>
      </c>
      <c r="B135" s="19">
        <v>3</v>
      </c>
      <c r="C135" s="6" t="s">
        <v>63</v>
      </c>
      <c r="D135" s="6"/>
      <c r="E135" s="19">
        <v>60</v>
      </c>
      <c r="F135" s="19">
        <v>6.52</v>
      </c>
      <c r="G135" s="19">
        <v>8.6199999999999992</v>
      </c>
      <c r="H135" s="19">
        <v>1.19</v>
      </c>
      <c r="I135" s="19">
        <v>156.34</v>
      </c>
      <c r="J135" s="19">
        <v>117</v>
      </c>
      <c r="K135" s="19">
        <v>50.88</v>
      </c>
      <c r="L135" s="19">
        <v>30.48</v>
      </c>
      <c r="M135" s="19">
        <v>12.96</v>
      </c>
      <c r="N135" s="19">
        <v>54.12</v>
      </c>
      <c r="O135" s="19">
        <v>0.54</v>
      </c>
      <c r="P135" s="19">
        <v>20.399999999999999</v>
      </c>
      <c r="Q135" s="19">
        <v>0.05</v>
      </c>
      <c r="R135" s="19">
        <v>0.72</v>
      </c>
      <c r="S135" s="19">
        <v>0.92</v>
      </c>
      <c r="T135" s="19">
        <v>0.04</v>
      </c>
    </row>
    <row r="136" spans="1:20" x14ac:dyDescent="0.25">
      <c r="A136" s="19" t="s">
        <v>53</v>
      </c>
      <c r="B136" s="19">
        <v>4</v>
      </c>
      <c r="C136" s="6" t="s">
        <v>54</v>
      </c>
      <c r="D136" s="6"/>
      <c r="E136" s="21">
        <v>30</v>
      </c>
      <c r="F136" s="19">
        <v>4.8600000000000003</v>
      </c>
      <c r="G136" s="19">
        <v>0.6</v>
      </c>
      <c r="H136" s="19">
        <v>29.28</v>
      </c>
      <c r="I136" s="19">
        <v>145.19999999999999</v>
      </c>
      <c r="J136" s="19">
        <v>113.4</v>
      </c>
      <c r="K136" s="19">
        <v>39.9</v>
      </c>
      <c r="L136" s="19">
        <v>6.9</v>
      </c>
      <c r="M136" s="19">
        <v>9.9</v>
      </c>
      <c r="N136" s="19">
        <v>26.1</v>
      </c>
      <c r="O136" s="19">
        <v>0.6</v>
      </c>
      <c r="P136" s="19">
        <v>0</v>
      </c>
      <c r="Q136" s="19">
        <v>0.04</v>
      </c>
      <c r="R136" s="19">
        <v>0.02</v>
      </c>
      <c r="S136" s="19">
        <v>0.48</v>
      </c>
      <c r="T136" s="19">
        <v>0</v>
      </c>
    </row>
    <row r="137" spans="1:20" x14ac:dyDescent="0.25">
      <c r="A137" s="19" t="s">
        <v>64</v>
      </c>
      <c r="B137" s="19">
        <v>5</v>
      </c>
      <c r="C137" s="6" t="s">
        <v>110</v>
      </c>
      <c r="D137" s="6"/>
      <c r="E137" s="19">
        <v>200</v>
      </c>
      <c r="F137" s="19">
        <v>0.2</v>
      </c>
      <c r="G137" s="19">
        <v>0.05</v>
      </c>
      <c r="H137" s="19">
        <v>15.01</v>
      </c>
      <c r="I137" s="19">
        <v>57</v>
      </c>
      <c r="J137" s="19">
        <v>0.2</v>
      </c>
      <c r="K137" s="19">
        <v>5.2</v>
      </c>
      <c r="L137" s="19">
        <v>8</v>
      </c>
      <c r="M137" s="19">
        <v>0.9</v>
      </c>
      <c r="N137" s="19">
        <v>1.6</v>
      </c>
      <c r="O137" s="19">
        <v>0.19</v>
      </c>
      <c r="P137" s="19">
        <v>0</v>
      </c>
      <c r="Q137" s="19">
        <v>0</v>
      </c>
      <c r="R137" s="19">
        <v>0</v>
      </c>
      <c r="S137" s="19">
        <v>0.02</v>
      </c>
      <c r="T137" s="19">
        <v>0.02</v>
      </c>
    </row>
    <row r="138" spans="1:20" x14ac:dyDescent="0.25">
      <c r="A138" s="19"/>
      <c r="B138" s="19"/>
      <c r="C138" s="5" t="s">
        <v>42</v>
      </c>
      <c r="D138" s="5"/>
      <c r="E138" s="19"/>
      <c r="F138" s="24">
        <f t="shared" ref="F138:T138" si="18">SUM(F133:F137)</f>
        <v>52.379999999999995</v>
      </c>
      <c r="G138" s="24">
        <f t="shared" si="18"/>
        <v>45.319999999999993</v>
      </c>
      <c r="H138" s="24">
        <f t="shared" si="18"/>
        <v>85.910000000000011</v>
      </c>
      <c r="I138" s="24">
        <f t="shared" si="18"/>
        <v>998.29</v>
      </c>
      <c r="J138" s="24">
        <f t="shared" si="18"/>
        <v>365.11999999999995</v>
      </c>
      <c r="K138" s="24">
        <f t="shared" si="18"/>
        <v>628.79999999999995</v>
      </c>
      <c r="L138" s="24">
        <f t="shared" si="18"/>
        <v>68.150000000000006</v>
      </c>
      <c r="M138" s="24">
        <f t="shared" si="18"/>
        <v>56.43</v>
      </c>
      <c r="N138" s="24">
        <f t="shared" si="18"/>
        <v>157.01999999999998</v>
      </c>
      <c r="O138" s="24">
        <f t="shared" si="18"/>
        <v>2.57</v>
      </c>
      <c r="P138" s="24">
        <f t="shared" si="18"/>
        <v>20.479999999999997</v>
      </c>
      <c r="Q138" s="24">
        <f t="shared" si="18"/>
        <v>0.22800000000000001</v>
      </c>
      <c r="R138" s="24">
        <f t="shared" si="18"/>
        <v>1.4</v>
      </c>
      <c r="S138" s="24">
        <f t="shared" si="18"/>
        <v>2.77</v>
      </c>
      <c r="T138" s="24">
        <f t="shared" si="18"/>
        <v>24.06</v>
      </c>
    </row>
    <row r="139" spans="1:20" x14ac:dyDescent="0.25">
      <c r="A139" s="19"/>
      <c r="B139" s="19"/>
      <c r="C139" s="8" t="s">
        <v>43</v>
      </c>
      <c r="D139" s="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x14ac:dyDescent="0.25">
      <c r="A140" s="19" t="s">
        <v>75</v>
      </c>
      <c r="B140" s="19">
        <v>1</v>
      </c>
      <c r="C140" s="6" t="s">
        <v>76</v>
      </c>
      <c r="D140" s="6"/>
      <c r="E140" s="21">
        <v>250</v>
      </c>
      <c r="F140" s="19">
        <v>7.75</v>
      </c>
      <c r="G140" s="19">
        <v>5.25</v>
      </c>
      <c r="H140" s="19">
        <v>9.25</v>
      </c>
      <c r="I140" s="19">
        <v>170.25</v>
      </c>
      <c r="J140" s="19">
        <v>122.42</v>
      </c>
      <c r="K140" s="19">
        <v>482.07</v>
      </c>
      <c r="L140" s="19">
        <v>19.72</v>
      </c>
      <c r="M140" s="19">
        <v>27.02</v>
      </c>
      <c r="N140" s="19">
        <v>67.349999999999994</v>
      </c>
      <c r="O140" s="19">
        <v>0.99</v>
      </c>
      <c r="P140" s="19">
        <v>0.02</v>
      </c>
      <c r="Q140" s="19">
        <v>0.10199999999999999</v>
      </c>
      <c r="R140" s="19">
        <v>6.3E-2</v>
      </c>
      <c r="S140" s="19">
        <v>1.113</v>
      </c>
      <c r="T140" s="19">
        <v>16.5</v>
      </c>
    </row>
    <row r="141" spans="1:20" x14ac:dyDescent="0.25">
      <c r="A141" s="19" t="s">
        <v>98</v>
      </c>
      <c r="B141" s="19">
        <v>2</v>
      </c>
      <c r="C141" s="6" t="s">
        <v>99</v>
      </c>
      <c r="D141" s="6"/>
      <c r="E141" s="21">
        <v>150</v>
      </c>
      <c r="F141" s="19">
        <v>4.8</v>
      </c>
      <c r="G141" s="19">
        <v>1.2</v>
      </c>
      <c r="H141" s="19">
        <v>25.65</v>
      </c>
      <c r="I141" s="19">
        <v>135</v>
      </c>
      <c r="J141" s="19">
        <v>396.36</v>
      </c>
      <c r="K141" s="19">
        <v>352.18</v>
      </c>
      <c r="L141" s="19">
        <v>22.98</v>
      </c>
      <c r="M141" s="19">
        <v>185</v>
      </c>
      <c r="N141" s="19">
        <v>276.62</v>
      </c>
      <c r="O141" s="19">
        <v>6.22</v>
      </c>
      <c r="P141" s="19">
        <v>0.04</v>
      </c>
      <c r="Q141" s="19">
        <v>0.38</v>
      </c>
      <c r="R141" s="19">
        <v>0.18</v>
      </c>
      <c r="S141" s="19">
        <v>3.86</v>
      </c>
      <c r="T141" s="19">
        <v>0</v>
      </c>
    </row>
    <row r="142" spans="1:20" x14ac:dyDescent="0.25">
      <c r="A142" s="19" t="s">
        <v>95</v>
      </c>
      <c r="B142" s="19">
        <v>3</v>
      </c>
      <c r="C142" s="6" t="s">
        <v>96</v>
      </c>
      <c r="D142" s="6"/>
      <c r="E142" s="21">
        <v>50</v>
      </c>
      <c r="F142" s="19">
        <v>11.46</v>
      </c>
      <c r="G142" s="19">
        <v>13.73</v>
      </c>
      <c r="H142" s="19">
        <v>3.9</v>
      </c>
      <c r="I142" s="19">
        <v>227.55</v>
      </c>
      <c r="J142" s="19">
        <v>347.33</v>
      </c>
      <c r="K142" s="19">
        <v>160.5</v>
      </c>
      <c r="L142" s="19">
        <v>38.479999999999997</v>
      </c>
      <c r="M142" s="19">
        <v>17.329999999999998</v>
      </c>
      <c r="N142" s="19">
        <v>111.45</v>
      </c>
      <c r="O142" s="19">
        <v>1.2</v>
      </c>
      <c r="P142" s="19">
        <v>44.25</v>
      </c>
      <c r="Q142" s="19">
        <v>0.26</v>
      </c>
      <c r="R142" s="19">
        <v>0.09</v>
      </c>
      <c r="S142" s="19">
        <v>3.79</v>
      </c>
      <c r="T142" s="19">
        <v>0.41</v>
      </c>
    </row>
    <row r="143" spans="1:20" ht="25.5" x14ac:dyDescent="0.25">
      <c r="A143" s="25" t="s">
        <v>51</v>
      </c>
      <c r="B143" s="19">
        <v>4</v>
      </c>
      <c r="C143" s="6" t="s">
        <v>52</v>
      </c>
      <c r="D143" s="6"/>
      <c r="E143" s="21">
        <v>30</v>
      </c>
      <c r="F143" s="19">
        <v>0.3</v>
      </c>
      <c r="G143" s="19">
        <v>1.55</v>
      </c>
      <c r="H143" s="19">
        <v>1.18</v>
      </c>
      <c r="I143" s="19">
        <v>19.75</v>
      </c>
      <c r="J143" s="19">
        <v>12</v>
      </c>
      <c r="K143" s="19">
        <v>58</v>
      </c>
      <c r="L143" s="19">
        <v>4.2</v>
      </c>
      <c r="M143" s="19">
        <v>6</v>
      </c>
      <c r="N143" s="19">
        <v>7.8</v>
      </c>
      <c r="O143" s="19">
        <v>0.27</v>
      </c>
      <c r="P143" s="19">
        <v>0.06</v>
      </c>
      <c r="Q143" s="19">
        <v>1.4999999999999999E-2</v>
      </c>
      <c r="R143" s="19">
        <v>0.01</v>
      </c>
      <c r="S143" s="19">
        <v>0.18</v>
      </c>
      <c r="T143" s="19">
        <v>7.5</v>
      </c>
    </row>
    <row r="144" spans="1:20" x14ac:dyDescent="0.25">
      <c r="A144" s="19" t="s">
        <v>53</v>
      </c>
      <c r="B144" s="19">
        <v>5</v>
      </c>
      <c r="C144" s="6" t="s">
        <v>54</v>
      </c>
      <c r="D144" s="6"/>
      <c r="E144" s="21">
        <v>60</v>
      </c>
      <c r="F144" s="19">
        <v>6.48</v>
      </c>
      <c r="G144" s="19">
        <v>0.8</v>
      </c>
      <c r="H144" s="19">
        <v>39.04</v>
      </c>
      <c r="I144" s="19">
        <v>193.6</v>
      </c>
      <c r="J144" s="19">
        <v>113.4</v>
      </c>
      <c r="K144" s="19">
        <v>39.9</v>
      </c>
      <c r="L144" s="19">
        <v>6.9</v>
      </c>
      <c r="M144" s="19">
        <v>9.9</v>
      </c>
      <c r="N144" s="19">
        <v>26.1</v>
      </c>
      <c r="O144" s="19">
        <v>0.6</v>
      </c>
      <c r="P144" s="19">
        <v>0</v>
      </c>
      <c r="Q144" s="19">
        <v>0.04</v>
      </c>
      <c r="R144" s="19">
        <v>0.02</v>
      </c>
      <c r="S144" s="19">
        <v>0.48</v>
      </c>
      <c r="T144" s="19">
        <v>0</v>
      </c>
    </row>
    <row r="145" spans="1:20" x14ac:dyDescent="0.25">
      <c r="A145" s="19" t="s">
        <v>38</v>
      </c>
      <c r="B145" s="19">
        <v>6</v>
      </c>
      <c r="C145" s="6" t="s">
        <v>39</v>
      </c>
      <c r="D145" s="6"/>
      <c r="E145" s="21">
        <v>200</v>
      </c>
      <c r="F145" s="19">
        <v>0.16</v>
      </c>
      <c r="G145" s="19">
        <v>0</v>
      </c>
      <c r="H145" s="19">
        <v>28.4</v>
      </c>
      <c r="I145" s="19">
        <v>120</v>
      </c>
      <c r="J145" s="19">
        <v>9.0399999999999991</v>
      </c>
      <c r="K145" s="19">
        <v>99.12</v>
      </c>
      <c r="L145" s="19">
        <v>14.88</v>
      </c>
      <c r="M145" s="19">
        <v>3.6</v>
      </c>
      <c r="N145" s="19">
        <v>6.2</v>
      </c>
      <c r="O145" s="19">
        <v>0.61</v>
      </c>
      <c r="P145" s="19">
        <v>0</v>
      </c>
      <c r="Q145" s="19">
        <v>0.01</v>
      </c>
      <c r="R145" s="19">
        <v>0.01</v>
      </c>
      <c r="S145" s="19">
        <v>0.15</v>
      </c>
      <c r="T145" s="19">
        <v>1.72</v>
      </c>
    </row>
    <row r="146" spans="1:20" x14ac:dyDescent="0.25">
      <c r="A146" s="19"/>
      <c r="B146" s="19">
        <v>7</v>
      </c>
      <c r="C146" s="3" t="s">
        <v>74</v>
      </c>
      <c r="D146" s="3"/>
      <c r="E146" s="21" t="s">
        <v>41</v>
      </c>
      <c r="F146" s="19">
        <v>0.96</v>
      </c>
      <c r="G146" s="19">
        <v>0.56000000000000005</v>
      </c>
      <c r="H146" s="19">
        <v>15.54</v>
      </c>
      <c r="I146" s="19">
        <v>229</v>
      </c>
      <c r="J146" s="19">
        <v>195</v>
      </c>
      <c r="K146" s="19">
        <v>84.8</v>
      </c>
      <c r="L146" s="19">
        <v>50.8</v>
      </c>
      <c r="M146" s="19">
        <v>21.6</v>
      </c>
      <c r="N146" s="19">
        <v>90.2</v>
      </c>
      <c r="O146" s="19">
        <v>0.9</v>
      </c>
      <c r="P146" s="19">
        <v>34</v>
      </c>
      <c r="Q146" s="19">
        <v>0.08</v>
      </c>
      <c r="R146" s="19">
        <v>0.72</v>
      </c>
      <c r="S146" s="19">
        <v>0.92</v>
      </c>
      <c r="T146" s="19">
        <v>0.04</v>
      </c>
    </row>
    <row r="147" spans="1:20" x14ac:dyDescent="0.25">
      <c r="A147" s="19"/>
      <c r="B147" s="19"/>
      <c r="C147" s="5" t="s">
        <v>57</v>
      </c>
      <c r="D147" s="5"/>
      <c r="E147" s="19"/>
      <c r="F147" s="24">
        <f t="shared" ref="F147:T147" si="19">SUM(F140:F146)</f>
        <v>31.910000000000004</v>
      </c>
      <c r="G147" s="24">
        <f t="shared" si="19"/>
        <v>23.09</v>
      </c>
      <c r="H147" s="24">
        <f t="shared" si="19"/>
        <v>122.95999999999998</v>
      </c>
      <c r="I147" s="24">
        <f t="shared" si="19"/>
        <v>1095.1500000000001</v>
      </c>
      <c r="J147" s="24">
        <f t="shared" si="19"/>
        <v>1195.5499999999997</v>
      </c>
      <c r="K147" s="24">
        <f t="shared" si="19"/>
        <v>1276.57</v>
      </c>
      <c r="L147" s="24">
        <f t="shared" si="19"/>
        <v>157.96</v>
      </c>
      <c r="M147" s="24">
        <f t="shared" si="19"/>
        <v>270.45000000000005</v>
      </c>
      <c r="N147" s="24">
        <f t="shared" si="19"/>
        <v>585.72</v>
      </c>
      <c r="O147" s="24">
        <f t="shared" si="19"/>
        <v>10.79</v>
      </c>
      <c r="P147" s="24">
        <f t="shared" si="19"/>
        <v>78.37</v>
      </c>
      <c r="Q147" s="24">
        <f t="shared" si="19"/>
        <v>0.88700000000000001</v>
      </c>
      <c r="R147" s="24">
        <f t="shared" si="19"/>
        <v>1.093</v>
      </c>
      <c r="S147" s="24">
        <f t="shared" si="19"/>
        <v>10.493</v>
      </c>
      <c r="T147" s="24">
        <f t="shared" si="19"/>
        <v>26.169999999999998</v>
      </c>
    </row>
    <row r="148" spans="1:20" x14ac:dyDescent="0.25">
      <c r="A148" s="19"/>
      <c r="B148" s="19"/>
      <c r="C148" s="5" t="s">
        <v>58</v>
      </c>
      <c r="D148" s="5"/>
      <c r="E148" s="19"/>
      <c r="F148" s="24">
        <f t="shared" ref="F148:T148" si="20">F138+F147</f>
        <v>84.289999999999992</v>
      </c>
      <c r="G148" s="24">
        <f t="shared" si="20"/>
        <v>68.41</v>
      </c>
      <c r="H148" s="24">
        <f t="shared" si="20"/>
        <v>208.87</v>
      </c>
      <c r="I148" s="24">
        <f t="shared" si="20"/>
        <v>2093.44</v>
      </c>
      <c r="J148" s="24">
        <f t="shared" si="20"/>
        <v>1560.6699999999996</v>
      </c>
      <c r="K148" s="24">
        <f t="shared" si="20"/>
        <v>1905.37</v>
      </c>
      <c r="L148" s="24">
        <f t="shared" si="20"/>
        <v>226.11</v>
      </c>
      <c r="M148" s="24">
        <f t="shared" si="20"/>
        <v>326.88000000000005</v>
      </c>
      <c r="N148" s="24">
        <f t="shared" si="20"/>
        <v>742.74</v>
      </c>
      <c r="O148" s="24">
        <f t="shared" si="20"/>
        <v>13.36</v>
      </c>
      <c r="P148" s="24">
        <f t="shared" si="20"/>
        <v>98.85</v>
      </c>
      <c r="Q148" s="24">
        <f t="shared" si="20"/>
        <v>1.115</v>
      </c>
      <c r="R148" s="24">
        <f t="shared" si="20"/>
        <v>2.4929999999999999</v>
      </c>
      <c r="S148" s="24">
        <f t="shared" si="20"/>
        <v>13.263</v>
      </c>
      <c r="T148" s="24">
        <f t="shared" si="20"/>
        <v>50.23</v>
      </c>
    </row>
    <row r="149" spans="1:20" x14ac:dyDescent="0.25">
      <c r="A149" s="4">
        <v>44722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25">
      <c r="A150" s="19"/>
      <c r="B150" s="19"/>
      <c r="C150" s="8" t="s">
        <v>117</v>
      </c>
      <c r="D150" s="8"/>
      <c r="E150" s="17"/>
      <c r="F150" s="10" t="s">
        <v>9</v>
      </c>
      <c r="G150" s="10"/>
      <c r="H150" s="10"/>
      <c r="I150" s="17"/>
      <c r="J150" s="10" t="s">
        <v>10</v>
      </c>
      <c r="K150" s="10"/>
      <c r="L150" s="10"/>
      <c r="M150" s="10"/>
      <c r="N150" s="10"/>
      <c r="O150" s="10"/>
      <c r="P150" s="10" t="s">
        <v>11</v>
      </c>
      <c r="Q150" s="10"/>
      <c r="R150" s="10"/>
      <c r="S150" s="10"/>
      <c r="T150" s="10"/>
    </row>
    <row r="151" spans="1:20" x14ac:dyDescent="0.25">
      <c r="A151" s="19"/>
      <c r="B151" s="19"/>
      <c r="C151" s="8" t="s">
        <v>32</v>
      </c>
      <c r="D151" s="8"/>
      <c r="E151" s="18" t="s">
        <v>15</v>
      </c>
      <c r="F151" s="17" t="s">
        <v>16</v>
      </c>
      <c r="G151" s="17" t="s">
        <v>17</v>
      </c>
      <c r="H151" s="17" t="s">
        <v>18</v>
      </c>
      <c r="I151" s="17" t="s">
        <v>19</v>
      </c>
      <c r="J151" s="17" t="s">
        <v>20</v>
      </c>
      <c r="K151" s="17" t="s">
        <v>21</v>
      </c>
      <c r="L151" s="17" t="s">
        <v>22</v>
      </c>
      <c r="M151" s="17" t="s">
        <v>23</v>
      </c>
      <c r="N151" s="17" t="s">
        <v>24</v>
      </c>
      <c r="O151" s="17" t="s">
        <v>25</v>
      </c>
      <c r="P151" s="17" t="s">
        <v>26</v>
      </c>
      <c r="Q151" s="17" t="s">
        <v>27</v>
      </c>
      <c r="R151" s="17" t="s">
        <v>28</v>
      </c>
      <c r="S151" s="17" t="s">
        <v>29</v>
      </c>
      <c r="T151" s="17" t="s">
        <v>30</v>
      </c>
    </row>
    <row r="152" spans="1:20" x14ac:dyDescent="0.25">
      <c r="A152" s="19" t="s">
        <v>83</v>
      </c>
      <c r="B152" s="19">
        <v>1</v>
      </c>
      <c r="C152" s="6" t="s">
        <v>118</v>
      </c>
      <c r="D152" s="6"/>
      <c r="E152" s="21">
        <v>150</v>
      </c>
      <c r="F152" s="19">
        <v>9</v>
      </c>
      <c r="G152" s="19">
        <v>12.3</v>
      </c>
      <c r="H152" s="19">
        <v>43.96</v>
      </c>
      <c r="I152" s="19">
        <v>322.5</v>
      </c>
      <c r="J152" s="19">
        <v>0</v>
      </c>
      <c r="K152" s="19">
        <v>0</v>
      </c>
      <c r="L152" s="19">
        <v>106</v>
      </c>
      <c r="M152" s="19">
        <v>0</v>
      </c>
      <c r="N152" s="19">
        <v>0</v>
      </c>
      <c r="O152" s="19">
        <v>1</v>
      </c>
      <c r="P152" s="19">
        <v>0</v>
      </c>
      <c r="Q152" s="19">
        <v>0.06</v>
      </c>
      <c r="R152" s="19">
        <v>0.1</v>
      </c>
      <c r="S152" s="19">
        <v>0.92</v>
      </c>
      <c r="T152" s="19">
        <v>1</v>
      </c>
    </row>
    <row r="153" spans="1:20" x14ac:dyDescent="0.25">
      <c r="A153" s="19" t="s">
        <v>35</v>
      </c>
      <c r="B153" s="19">
        <v>2</v>
      </c>
      <c r="C153" s="22" t="s">
        <v>36</v>
      </c>
      <c r="D153" s="23"/>
      <c r="E153" s="21" t="s">
        <v>37</v>
      </c>
      <c r="F153" s="19">
        <v>21.92</v>
      </c>
      <c r="G153" s="19">
        <v>20.260000000000002</v>
      </c>
      <c r="H153" s="19">
        <v>18.239999999999998</v>
      </c>
      <c r="I153" s="19">
        <v>374.4</v>
      </c>
      <c r="J153" s="19">
        <v>129.6</v>
      </c>
      <c r="K153" s="19">
        <v>261.60000000000002</v>
      </c>
      <c r="L153" s="19">
        <v>296</v>
      </c>
      <c r="M153" s="19">
        <v>48.8</v>
      </c>
      <c r="N153" s="19">
        <v>428.4</v>
      </c>
      <c r="O153" s="19">
        <v>1.6</v>
      </c>
      <c r="P153" s="19">
        <v>0.15</v>
      </c>
      <c r="Q153" s="19">
        <v>0.12</v>
      </c>
      <c r="R153" s="19">
        <v>0.52</v>
      </c>
      <c r="S153" s="19">
        <v>1.24</v>
      </c>
      <c r="T153" s="19">
        <v>0.48</v>
      </c>
    </row>
    <row r="154" spans="1:20" x14ac:dyDescent="0.25">
      <c r="A154" s="19" t="s">
        <v>89</v>
      </c>
      <c r="B154" s="19">
        <v>3</v>
      </c>
      <c r="C154" s="3" t="s">
        <v>90</v>
      </c>
      <c r="D154" s="3"/>
      <c r="E154" s="21">
        <v>200</v>
      </c>
      <c r="F154" s="19">
        <v>4.62</v>
      </c>
      <c r="G154" s="19">
        <v>3.94</v>
      </c>
      <c r="H154" s="19">
        <v>31.24</v>
      </c>
      <c r="I154" s="19">
        <v>177.56</v>
      </c>
      <c r="J154" s="19">
        <v>50.2</v>
      </c>
      <c r="K154" s="19">
        <v>146.6</v>
      </c>
      <c r="L154" s="19">
        <v>120.4</v>
      </c>
      <c r="M154" s="19">
        <v>14</v>
      </c>
      <c r="N154" s="19">
        <v>90</v>
      </c>
      <c r="O154" s="19">
        <v>0.12</v>
      </c>
      <c r="P154" s="19">
        <v>0.01</v>
      </c>
      <c r="Q154" s="19">
        <v>0.04</v>
      </c>
      <c r="R154" s="19">
        <v>0.15</v>
      </c>
      <c r="S154" s="19">
        <v>0.1</v>
      </c>
      <c r="T154" s="19">
        <v>1.3</v>
      </c>
    </row>
    <row r="155" spans="1:20" x14ac:dyDescent="0.25">
      <c r="A155" s="19"/>
      <c r="B155" s="19"/>
      <c r="C155" s="5" t="s">
        <v>119</v>
      </c>
      <c r="D155" s="5"/>
      <c r="E155" s="26"/>
      <c r="F155" s="24">
        <f>SUM(F$152:F$154)</f>
        <v>35.54</v>
      </c>
      <c r="G155" s="24">
        <f t="shared" ref="G155:T155" si="21">G152+G153+G154</f>
        <v>36.5</v>
      </c>
      <c r="H155" s="24">
        <f t="shared" si="21"/>
        <v>93.44</v>
      </c>
      <c r="I155" s="24">
        <f t="shared" si="21"/>
        <v>874.46</v>
      </c>
      <c r="J155" s="24">
        <f t="shared" si="21"/>
        <v>179.8</v>
      </c>
      <c r="K155" s="24">
        <f t="shared" si="21"/>
        <v>408.20000000000005</v>
      </c>
      <c r="L155" s="24">
        <f t="shared" si="21"/>
        <v>522.4</v>
      </c>
      <c r="M155" s="24">
        <f t="shared" si="21"/>
        <v>62.8</v>
      </c>
      <c r="N155" s="24">
        <f t="shared" si="21"/>
        <v>518.4</v>
      </c>
      <c r="O155" s="24">
        <f t="shared" si="21"/>
        <v>2.72</v>
      </c>
      <c r="P155" s="24">
        <f t="shared" si="21"/>
        <v>0.16</v>
      </c>
      <c r="Q155" s="24">
        <f t="shared" si="21"/>
        <v>0.22</v>
      </c>
      <c r="R155" s="24">
        <f t="shared" si="21"/>
        <v>0.77</v>
      </c>
      <c r="S155" s="24">
        <f t="shared" si="21"/>
        <v>2.2600000000000002</v>
      </c>
      <c r="T155" s="24">
        <f t="shared" si="21"/>
        <v>2.7800000000000002</v>
      </c>
    </row>
    <row r="156" spans="1:20" x14ac:dyDescent="0.25">
      <c r="A156" s="19"/>
      <c r="B156" s="19"/>
      <c r="C156" s="8" t="s">
        <v>43</v>
      </c>
      <c r="D156" s="8"/>
      <c r="E156" s="21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 t="s">
        <v>120</v>
      </c>
      <c r="B157" s="19">
        <v>1</v>
      </c>
      <c r="C157" s="6" t="s">
        <v>121</v>
      </c>
      <c r="D157" s="6"/>
      <c r="E157" s="21">
        <v>250</v>
      </c>
      <c r="F157" s="19">
        <v>9.5</v>
      </c>
      <c r="G157" s="19">
        <v>7.25</v>
      </c>
      <c r="H157" s="19">
        <v>10.75</v>
      </c>
      <c r="I157" s="19">
        <v>144.25</v>
      </c>
      <c r="J157" s="19">
        <v>123</v>
      </c>
      <c r="K157" s="19">
        <v>298</v>
      </c>
      <c r="L157" s="19">
        <v>42.89</v>
      </c>
      <c r="M157" s="19">
        <v>22.33</v>
      </c>
      <c r="N157" s="19">
        <v>0.66</v>
      </c>
      <c r="O157" s="19">
        <v>1.2</v>
      </c>
      <c r="P157" s="19">
        <v>0.03</v>
      </c>
      <c r="Q157" s="19">
        <v>0.05</v>
      </c>
      <c r="R157" s="19">
        <v>0.05</v>
      </c>
      <c r="S157" s="19">
        <v>0</v>
      </c>
      <c r="T157" s="19">
        <v>20.46</v>
      </c>
    </row>
    <row r="158" spans="1:20" x14ac:dyDescent="0.25">
      <c r="A158" s="19" t="s">
        <v>93</v>
      </c>
      <c r="B158" s="19">
        <v>2</v>
      </c>
      <c r="C158" s="6" t="s">
        <v>94</v>
      </c>
      <c r="D158" s="6"/>
      <c r="E158" s="21">
        <v>150</v>
      </c>
      <c r="F158" s="19">
        <v>3.15</v>
      </c>
      <c r="G158" s="19">
        <v>6.9</v>
      </c>
      <c r="H158" s="19">
        <v>12.75</v>
      </c>
      <c r="I158" s="19">
        <v>122.55</v>
      </c>
      <c r="J158" s="19">
        <v>0</v>
      </c>
      <c r="K158" s="19">
        <v>1138</v>
      </c>
      <c r="L158" s="19">
        <v>57.64</v>
      </c>
      <c r="M158" s="19">
        <v>48.22</v>
      </c>
      <c r="N158" s="19">
        <v>117.32</v>
      </c>
      <c r="O158" s="19">
        <v>2.1</v>
      </c>
      <c r="P158" s="19">
        <v>0.04</v>
      </c>
      <c r="Q158" s="19">
        <v>0.24</v>
      </c>
      <c r="R158" s="19">
        <v>0.14000000000000001</v>
      </c>
      <c r="S158" s="19">
        <v>2.6</v>
      </c>
      <c r="T158" s="19">
        <v>40</v>
      </c>
    </row>
    <row r="159" spans="1:20" x14ac:dyDescent="0.25">
      <c r="A159" s="19" t="s">
        <v>104</v>
      </c>
      <c r="B159" s="19">
        <v>3</v>
      </c>
      <c r="C159" s="6" t="s">
        <v>105</v>
      </c>
      <c r="D159" s="6"/>
      <c r="E159" s="21">
        <v>60</v>
      </c>
      <c r="F159" s="19">
        <v>16</v>
      </c>
      <c r="G159" s="19">
        <v>16.7</v>
      </c>
      <c r="H159" s="19">
        <v>7.5</v>
      </c>
      <c r="I159" s="19">
        <v>242.2</v>
      </c>
      <c r="J159" s="19">
        <v>122</v>
      </c>
      <c r="K159" s="19">
        <v>392</v>
      </c>
      <c r="L159" s="19">
        <v>27.2</v>
      </c>
      <c r="M159" s="19">
        <v>25.8</v>
      </c>
      <c r="N159" s="19">
        <v>119.9</v>
      </c>
      <c r="O159" s="19">
        <v>0.77</v>
      </c>
      <c r="P159" s="19">
        <v>12</v>
      </c>
      <c r="Q159" s="19">
        <v>7.0000000000000007E-2</v>
      </c>
      <c r="R159" s="19">
        <v>0.12</v>
      </c>
      <c r="S159" s="19">
        <v>1.28</v>
      </c>
      <c r="T159" s="19">
        <v>11.84</v>
      </c>
    </row>
    <row r="160" spans="1:20" ht="25.5" x14ac:dyDescent="0.25">
      <c r="A160" s="25" t="s">
        <v>51</v>
      </c>
      <c r="B160" s="19">
        <v>4</v>
      </c>
      <c r="C160" s="6" t="s">
        <v>52</v>
      </c>
      <c r="D160" s="6"/>
      <c r="E160" s="21">
        <v>30</v>
      </c>
      <c r="F160" s="19">
        <v>0.3</v>
      </c>
      <c r="G160" s="19">
        <v>1.55</v>
      </c>
      <c r="H160" s="19">
        <v>1.18</v>
      </c>
      <c r="I160" s="19">
        <v>19.75</v>
      </c>
      <c r="J160" s="19">
        <v>12</v>
      </c>
      <c r="K160" s="19">
        <v>58</v>
      </c>
      <c r="L160" s="19">
        <v>4.2</v>
      </c>
      <c r="M160" s="19">
        <v>6</v>
      </c>
      <c r="N160" s="19">
        <v>7.8</v>
      </c>
      <c r="O160" s="19">
        <v>0.27</v>
      </c>
      <c r="P160" s="19">
        <v>0.06</v>
      </c>
      <c r="Q160" s="19">
        <v>1.4999999999999999E-2</v>
      </c>
      <c r="R160" s="19">
        <v>0.01</v>
      </c>
      <c r="S160" s="19">
        <v>0.18</v>
      </c>
      <c r="T160" s="19">
        <v>7.5</v>
      </c>
    </row>
    <row r="161" spans="1:20" x14ac:dyDescent="0.25">
      <c r="A161" s="19" t="s">
        <v>53</v>
      </c>
      <c r="B161" s="19">
        <v>5</v>
      </c>
      <c r="C161" s="6" t="s">
        <v>54</v>
      </c>
      <c r="D161" s="6"/>
      <c r="E161" s="21">
        <v>60</v>
      </c>
      <c r="F161" s="19">
        <v>6.48</v>
      </c>
      <c r="G161" s="19">
        <v>0.8</v>
      </c>
      <c r="H161" s="19">
        <v>39.04</v>
      </c>
      <c r="I161" s="19">
        <v>193.6</v>
      </c>
      <c r="J161" s="19">
        <v>113.4</v>
      </c>
      <c r="K161" s="19">
        <v>39.9</v>
      </c>
      <c r="L161" s="19">
        <v>6.9</v>
      </c>
      <c r="M161" s="19">
        <v>9.9</v>
      </c>
      <c r="N161" s="19">
        <v>26.1</v>
      </c>
      <c r="O161" s="19">
        <v>0.6</v>
      </c>
      <c r="P161" s="19">
        <v>0</v>
      </c>
      <c r="Q161" s="19">
        <v>0.04</v>
      </c>
      <c r="R161" s="19">
        <v>0.02</v>
      </c>
      <c r="S161" s="19">
        <v>0.48</v>
      </c>
      <c r="T161" s="19">
        <v>0</v>
      </c>
    </row>
    <row r="162" spans="1:20" x14ac:dyDescent="0.25">
      <c r="A162" s="19" t="s">
        <v>55</v>
      </c>
      <c r="B162" s="19">
        <v>6</v>
      </c>
      <c r="C162" s="6" t="s">
        <v>56</v>
      </c>
      <c r="D162" s="6"/>
      <c r="E162" s="21">
        <v>200</v>
      </c>
      <c r="F162" s="19">
        <v>0</v>
      </c>
      <c r="G162" s="19">
        <v>0</v>
      </c>
      <c r="H162" s="19">
        <v>26</v>
      </c>
      <c r="I162" s="19">
        <v>106</v>
      </c>
      <c r="J162" s="19">
        <v>0.1</v>
      </c>
      <c r="K162" s="19">
        <v>0.3</v>
      </c>
      <c r="L162" s="19">
        <v>0.2</v>
      </c>
      <c r="M162" s="19">
        <v>0</v>
      </c>
      <c r="N162" s="19">
        <v>0</v>
      </c>
      <c r="O162" s="19">
        <v>0.03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</row>
    <row r="163" spans="1:20" x14ac:dyDescent="0.25">
      <c r="A163" s="19"/>
      <c r="B163" s="19">
        <v>7</v>
      </c>
      <c r="C163" s="1" t="s">
        <v>106</v>
      </c>
      <c r="D163" s="1"/>
      <c r="E163" s="21" t="s">
        <v>41</v>
      </c>
      <c r="F163" s="19">
        <v>0.96</v>
      </c>
      <c r="G163" s="19">
        <v>0.56000000000000005</v>
      </c>
      <c r="H163" s="19">
        <v>15.54</v>
      </c>
      <c r="I163" s="19">
        <v>229</v>
      </c>
      <c r="J163" s="19">
        <v>195</v>
      </c>
      <c r="K163" s="19">
        <v>84.8</v>
      </c>
      <c r="L163" s="19">
        <v>50.8</v>
      </c>
      <c r="M163" s="19">
        <v>21.6</v>
      </c>
      <c r="N163" s="19">
        <v>90.2</v>
      </c>
      <c r="O163" s="19">
        <v>0.9</v>
      </c>
      <c r="P163" s="19">
        <v>34</v>
      </c>
      <c r="Q163" s="19">
        <v>0.08</v>
      </c>
      <c r="R163" s="19">
        <v>0.72</v>
      </c>
      <c r="S163" s="19">
        <v>0.92</v>
      </c>
      <c r="T163" s="19">
        <v>0.04</v>
      </c>
    </row>
    <row r="164" spans="1:20" x14ac:dyDescent="0.25">
      <c r="A164" s="19"/>
      <c r="B164" s="19"/>
      <c r="C164" s="5" t="s">
        <v>57</v>
      </c>
      <c r="D164" s="5"/>
      <c r="E164" s="19"/>
      <c r="F164" s="24">
        <f t="shared" ref="F164:T164" si="22">F157+F158+F159+F160+F161+F162+F163</f>
        <v>36.39</v>
      </c>
      <c r="G164" s="24">
        <f t="shared" si="22"/>
        <v>33.76</v>
      </c>
      <c r="H164" s="24">
        <f t="shared" si="22"/>
        <v>112.75999999999999</v>
      </c>
      <c r="I164" s="24">
        <f t="shared" si="22"/>
        <v>1057.3499999999999</v>
      </c>
      <c r="J164" s="24">
        <f t="shared" si="22"/>
        <v>565.5</v>
      </c>
      <c r="K164" s="24">
        <f t="shared" si="22"/>
        <v>2011</v>
      </c>
      <c r="L164" s="24">
        <f t="shared" si="22"/>
        <v>189.82999999999998</v>
      </c>
      <c r="M164" s="24">
        <f t="shared" si="22"/>
        <v>133.85</v>
      </c>
      <c r="N164" s="24">
        <f t="shared" si="22"/>
        <v>361.98</v>
      </c>
      <c r="O164" s="24">
        <f t="shared" si="22"/>
        <v>5.87</v>
      </c>
      <c r="P164" s="24">
        <f t="shared" si="22"/>
        <v>46.13</v>
      </c>
      <c r="Q164" s="24">
        <f t="shared" si="22"/>
        <v>0.495</v>
      </c>
      <c r="R164" s="24">
        <f t="shared" si="22"/>
        <v>1.06</v>
      </c>
      <c r="S164" s="24">
        <f t="shared" si="22"/>
        <v>5.4599999999999991</v>
      </c>
      <c r="T164" s="24">
        <f t="shared" si="22"/>
        <v>79.84</v>
      </c>
    </row>
    <row r="165" spans="1:20" x14ac:dyDescent="0.25">
      <c r="A165" s="19"/>
      <c r="B165" s="19"/>
      <c r="C165" s="5" t="s">
        <v>58</v>
      </c>
      <c r="D165" s="5"/>
      <c r="E165" s="19"/>
      <c r="F165" s="24">
        <f t="shared" ref="F165:T165" si="23">F155+F164</f>
        <v>71.930000000000007</v>
      </c>
      <c r="G165" s="24">
        <f t="shared" si="23"/>
        <v>70.259999999999991</v>
      </c>
      <c r="H165" s="24">
        <f t="shared" si="23"/>
        <v>206.2</v>
      </c>
      <c r="I165" s="24">
        <f t="shared" si="23"/>
        <v>1931.81</v>
      </c>
      <c r="J165" s="24">
        <f t="shared" si="23"/>
        <v>745.3</v>
      </c>
      <c r="K165" s="24">
        <f t="shared" si="23"/>
        <v>2419.1999999999998</v>
      </c>
      <c r="L165" s="24">
        <f t="shared" si="23"/>
        <v>712.23</v>
      </c>
      <c r="M165" s="24">
        <f t="shared" si="23"/>
        <v>196.64999999999998</v>
      </c>
      <c r="N165" s="24">
        <f t="shared" si="23"/>
        <v>880.38</v>
      </c>
      <c r="O165" s="24">
        <f t="shared" si="23"/>
        <v>8.59</v>
      </c>
      <c r="P165" s="24">
        <f t="shared" si="23"/>
        <v>46.29</v>
      </c>
      <c r="Q165" s="24">
        <f t="shared" si="23"/>
        <v>0.71499999999999997</v>
      </c>
      <c r="R165" s="24">
        <f t="shared" si="23"/>
        <v>1.83</v>
      </c>
      <c r="S165" s="24">
        <f t="shared" si="23"/>
        <v>7.7199999999999989</v>
      </c>
      <c r="T165" s="24">
        <f t="shared" si="23"/>
        <v>82.62</v>
      </c>
    </row>
    <row r="166" spans="1:20" x14ac:dyDescent="0.25">
      <c r="A166" s="4">
        <v>44723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5">
      <c r="A167" s="19"/>
      <c r="B167" s="19"/>
      <c r="C167" s="8" t="s">
        <v>122</v>
      </c>
      <c r="D167" s="8"/>
      <c r="E167" s="17"/>
      <c r="F167" s="10" t="s">
        <v>9</v>
      </c>
      <c r="G167" s="10"/>
      <c r="H167" s="10"/>
      <c r="I167" s="17"/>
      <c r="J167" s="10" t="s">
        <v>10</v>
      </c>
      <c r="K167" s="10"/>
      <c r="L167" s="10"/>
      <c r="M167" s="10"/>
      <c r="N167" s="10"/>
      <c r="O167" s="10"/>
      <c r="P167" s="10" t="s">
        <v>11</v>
      </c>
      <c r="Q167" s="10"/>
      <c r="R167" s="10"/>
      <c r="S167" s="10"/>
      <c r="T167" s="10"/>
    </row>
    <row r="168" spans="1:20" x14ac:dyDescent="0.25">
      <c r="A168" s="19"/>
      <c r="B168" s="19"/>
      <c r="C168" s="8" t="s">
        <v>32</v>
      </c>
      <c r="D168" s="8"/>
      <c r="E168" s="18" t="s">
        <v>15</v>
      </c>
      <c r="F168" s="17" t="s">
        <v>16</v>
      </c>
      <c r="G168" s="17" t="s">
        <v>17</v>
      </c>
      <c r="H168" s="17" t="s">
        <v>18</v>
      </c>
      <c r="I168" s="17" t="s">
        <v>19</v>
      </c>
      <c r="J168" s="17" t="s">
        <v>20</v>
      </c>
      <c r="K168" s="17" t="s">
        <v>21</v>
      </c>
      <c r="L168" s="17" t="s">
        <v>22</v>
      </c>
      <c r="M168" s="17" t="s">
        <v>23</v>
      </c>
      <c r="N168" s="17" t="s">
        <v>24</v>
      </c>
      <c r="O168" s="17" t="s">
        <v>25</v>
      </c>
      <c r="P168" s="17" t="s">
        <v>26</v>
      </c>
      <c r="Q168" s="17" t="s">
        <v>27</v>
      </c>
      <c r="R168" s="17" t="s">
        <v>28</v>
      </c>
      <c r="S168" s="17" t="s">
        <v>29</v>
      </c>
      <c r="T168" s="17" t="s">
        <v>30</v>
      </c>
    </row>
    <row r="169" spans="1:20" x14ac:dyDescent="0.25">
      <c r="A169" s="19" t="s">
        <v>69</v>
      </c>
      <c r="B169" s="19">
        <v>1</v>
      </c>
      <c r="C169" s="6" t="s">
        <v>70</v>
      </c>
      <c r="D169" s="6"/>
      <c r="E169" s="21">
        <v>150</v>
      </c>
      <c r="F169" s="19">
        <v>24.6</v>
      </c>
      <c r="G169" s="19">
        <v>19.2</v>
      </c>
      <c r="H169" s="19">
        <v>35.4</v>
      </c>
      <c r="I169" s="19">
        <v>408</v>
      </c>
      <c r="J169" s="19">
        <v>168.3</v>
      </c>
      <c r="K169" s="19">
        <v>250.8</v>
      </c>
      <c r="L169" s="19">
        <v>20.9</v>
      </c>
      <c r="M169" s="19">
        <v>31.3</v>
      </c>
      <c r="N169" s="19">
        <v>141.5</v>
      </c>
      <c r="O169" s="19">
        <v>1.67</v>
      </c>
      <c r="P169" s="19">
        <v>29</v>
      </c>
      <c r="Q169" s="19">
        <v>0.11</v>
      </c>
      <c r="R169" s="19">
        <v>0.13</v>
      </c>
      <c r="S169" s="19">
        <v>2.69</v>
      </c>
      <c r="T169" s="19">
        <v>0.31</v>
      </c>
    </row>
    <row r="170" spans="1:20" ht="25.5" x14ac:dyDescent="0.25">
      <c r="A170" s="25" t="s">
        <v>51</v>
      </c>
      <c r="B170" s="19">
        <v>2</v>
      </c>
      <c r="C170" s="6" t="s">
        <v>52</v>
      </c>
      <c r="D170" s="6"/>
      <c r="E170" s="21">
        <v>30</v>
      </c>
      <c r="F170" s="19">
        <v>0.3</v>
      </c>
      <c r="G170" s="19">
        <v>1.55</v>
      </c>
      <c r="H170" s="19">
        <v>1.18</v>
      </c>
      <c r="I170" s="19">
        <v>19.75</v>
      </c>
      <c r="J170" s="19">
        <v>12</v>
      </c>
      <c r="K170" s="19">
        <v>58</v>
      </c>
      <c r="L170" s="19">
        <v>4.2</v>
      </c>
      <c r="M170" s="19">
        <v>6</v>
      </c>
      <c r="N170" s="19">
        <v>7.8</v>
      </c>
      <c r="O170" s="19">
        <v>0.27</v>
      </c>
      <c r="P170" s="19">
        <v>0.06</v>
      </c>
      <c r="Q170" s="19">
        <v>1.4999999999999999E-2</v>
      </c>
      <c r="R170" s="19">
        <v>0.01</v>
      </c>
      <c r="S170" s="19">
        <v>0.18</v>
      </c>
      <c r="T170" s="19">
        <v>7.5</v>
      </c>
    </row>
    <row r="171" spans="1:20" x14ac:dyDescent="0.25">
      <c r="A171" s="19" t="s">
        <v>85</v>
      </c>
      <c r="B171" s="19">
        <v>3</v>
      </c>
      <c r="C171" s="6" t="s">
        <v>86</v>
      </c>
      <c r="D171" s="6"/>
      <c r="E171" s="21">
        <v>10</v>
      </c>
      <c r="F171" s="19">
        <v>2.34</v>
      </c>
      <c r="G171" s="19">
        <v>3</v>
      </c>
      <c r="H171" s="19">
        <v>0</v>
      </c>
      <c r="I171" s="19">
        <v>37.1</v>
      </c>
      <c r="J171" s="19">
        <v>162</v>
      </c>
      <c r="K171" s="19">
        <v>20</v>
      </c>
      <c r="L171" s="19">
        <v>208</v>
      </c>
      <c r="M171" s="19">
        <v>10</v>
      </c>
      <c r="N171" s="19">
        <v>108</v>
      </c>
      <c r="O171" s="19">
        <v>0.24</v>
      </c>
      <c r="P171" s="19">
        <v>0.04</v>
      </c>
      <c r="Q171" s="19">
        <v>0.01</v>
      </c>
      <c r="R171" s="19">
        <v>0.08</v>
      </c>
      <c r="S171" s="19">
        <v>0.04</v>
      </c>
      <c r="T171" s="19">
        <v>0.56000000000000005</v>
      </c>
    </row>
    <row r="172" spans="1:20" x14ac:dyDescent="0.25">
      <c r="A172" s="19" t="s">
        <v>87</v>
      </c>
      <c r="B172" s="19">
        <v>4</v>
      </c>
      <c r="C172" s="6" t="s">
        <v>88</v>
      </c>
      <c r="D172" s="6"/>
      <c r="E172" s="21">
        <v>10</v>
      </c>
      <c r="F172" s="19">
        <v>8.3000000000000007</v>
      </c>
      <c r="G172" s="19">
        <v>0.1</v>
      </c>
      <c r="H172" s="19">
        <v>0.1</v>
      </c>
      <c r="I172" s="19">
        <v>74.8</v>
      </c>
      <c r="J172" s="19">
        <v>3</v>
      </c>
      <c r="K172" s="19">
        <v>6</v>
      </c>
      <c r="L172" s="19">
        <v>4.8</v>
      </c>
      <c r="M172" s="19">
        <v>0</v>
      </c>
      <c r="N172" s="19">
        <v>6</v>
      </c>
      <c r="O172" s="19">
        <v>0.04</v>
      </c>
      <c r="P172" s="19">
        <v>0.12</v>
      </c>
      <c r="Q172" s="19">
        <v>0</v>
      </c>
      <c r="R172" s="19">
        <v>0.02</v>
      </c>
      <c r="S172" s="19">
        <v>0.02</v>
      </c>
      <c r="T172" s="19">
        <v>0</v>
      </c>
    </row>
    <row r="173" spans="1:20" x14ac:dyDescent="0.25">
      <c r="A173" s="19" t="s">
        <v>53</v>
      </c>
      <c r="B173" s="19">
        <v>5</v>
      </c>
      <c r="C173" s="6" t="s">
        <v>54</v>
      </c>
      <c r="D173" s="6"/>
      <c r="E173" s="21">
        <v>30</v>
      </c>
      <c r="F173" s="19">
        <v>4.8600000000000003</v>
      </c>
      <c r="G173" s="19">
        <v>0.6</v>
      </c>
      <c r="H173" s="19">
        <v>29.28</v>
      </c>
      <c r="I173" s="19">
        <v>145.19999999999999</v>
      </c>
      <c r="J173" s="19">
        <v>113.4</v>
      </c>
      <c r="K173" s="19">
        <v>39.9</v>
      </c>
      <c r="L173" s="19">
        <v>6.9</v>
      </c>
      <c r="M173" s="19">
        <v>9.9</v>
      </c>
      <c r="N173" s="19">
        <v>26.1</v>
      </c>
      <c r="O173" s="19">
        <v>0.6</v>
      </c>
      <c r="P173" s="19">
        <v>0</v>
      </c>
      <c r="Q173" s="19">
        <v>0.04</v>
      </c>
      <c r="R173" s="19">
        <v>0.02</v>
      </c>
      <c r="S173" s="19">
        <v>0.48</v>
      </c>
      <c r="T173" s="19">
        <v>0</v>
      </c>
    </row>
    <row r="174" spans="1:20" x14ac:dyDescent="0.25">
      <c r="A174" s="19" t="s">
        <v>64</v>
      </c>
      <c r="B174" s="19">
        <v>6</v>
      </c>
      <c r="C174" s="6" t="s">
        <v>110</v>
      </c>
      <c r="D174" s="6"/>
      <c r="E174" s="21">
        <v>200</v>
      </c>
      <c r="F174" s="19">
        <v>0.4</v>
      </c>
      <c r="G174" s="19">
        <v>0.2</v>
      </c>
      <c r="H174" s="19">
        <v>14.2</v>
      </c>
      <c r="I174" s="19">
        <v>56</v>
      </c>
      <c r="J174" s="19">
        <v>0.2</v>
      </c>
      <c r="K174" s="19">
        <v>5.2</v>
      </c>
      <c r="L174" s="19">
        <v>8</v>
      </c>
      <c r="M174" s="19">
        <v>0.9</v>
      </c>
      <c r="N174" s="19">
        <v>1.6</v>
      </c>
      <c r="O174" s="19">
        <v>0.19</v>
      </c>
      <c r="P174" s="19">
        <v>0</v>
      </c>
      <c r="Q174" s="19">
        <v>0</v>
      </c>
      <c r="R174" s="19">
        <v>0</v>
      </c>
      <c r="S174" s="19">
        <v>0.02</v>
      </c>
      <c r="T174" s="19">
        <v>0.02</v>
      </c>
    </row>
    <row r="175" spans="1:20" x14ac:dyDescent="0.25">
      <c r="A175" s="19"/>
      <c r="B175" s="19"/>
      <c r="C175" s="5" t="s">
        <v>42</v>
      </c>
      <c r="D175" s="5"/>
      <c r="E175" s="24"/>
      <c r="F175" s="24">
        <f t="shared" ref="F175:T175" si="24">SUM(F169:F174)</f>
        <v>40.800000000000004</v>
      </c>
      <c r="G175" s="24">
        <f t="shared" si="24"/>
        <v>24.650000000000002</v>
      </c>
      <c r="H175" s="24">
        <f t="shared" si="24"/>
        <v>80.160000000000011</v>
      </c>
      <c r="I175" s="24">
        <f t="shared" si="24"/>
        <v>740.84999999999991</v>
      </c>
      <c r="J175" s="24">
        <f t="shared" si="24"/>
        <v>458.90000000000003</v>
      </c>
      <c r="K175" s="24">
        <f t="shared" si="24"/>
        <v>379.9</v>
      </c>
      <c r="L175" s="24">
        <f t="shared" si="24"/>
        <v>252.8</v>
      </c>
      <c r="M175" s="24">
        <f t="shared" si="24"/>
        <v>58.099999999999994</v>
      </c>
      <c r="N175" s="24">
        <f t="shared" si="24"/>
        <v>291.00000000000006</v>
      </c>
      <c r="O175" s="24">
        <f t="shared" si="24"/>
        <v>3.01</v>
      </c>
      <c r="P175" s="24">
        <f t="shared" si="24"/>
        <v>29.22</v>
      </c>
      <c r="Q175" s="24">
        <f t="shared" si="24"/>
        <v>0.17500000000000002</v>
      </c>
      <c r="R175" s="24">
        <f t="shared" si="24"/>
        <v>0.26</v>
      </c>
      <c r="S175" s="24">
        <f t="shared" si="24"/>
        <v>3.43</v>
      </c>
      <c r="T175" s="24">
        <f t="shared" si="24"/>
        <v>8.3899999999999988</v>
      </c>
    </row>
    <row r="176" spans="1:20" x14ac:dyDescent="0.25">
      <c r="A176" s="19"/>
      <c r="B176" s="19"/>
      <c r="C176" s="8" t="s">
        <v>43</v>
      </c>
      <c r="D176" s="8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x14ac:dyDescent="0.25">
      <c r="A177" s="19" t="s">
        <v>123</v>
      </c>
      <c r="B177" s="19">
        <v>1</v>
      </c>
      <c r="C177" s="6" t="s">
        <v>124</v>
      </c>
      <c r="D177" s="6"/>
      <c r="E177" s="21">
        <v>250</v>
      </c>
      <c r="F177" s="19">
        <v>2.5</v>
      </c>
      <c r="G177" s="19">
        <v>2.8</v>
      </c>
      <c r="H177" s="19">
        <v>17</v>
      </c>
      <c r="I177" s="19">
        <v>103.25</v>
      </c>
      <c r="J177" s="19">
        <v>107.7</v>
      </c>
      <c r="K177" s="19">
        <v>472.73</v>
      </c>
      <c r="L177" s="19">
        <v>38.08</v>
      </c>
      <c r="M177" s="19">
        <v>35.299999999999997</v>
      </c>
      <c r="N177" s="19">
        <v>87.18</v>
      </c>
      <c r="O177" s="19">
        <v>2.0299999999999998</v>
      </c>
      <c r="P177" s="19">
        <v>0</v>
      </c>
      <c r="Q177" s="19">
        <v>0.23</v>
      </c>
      <c r="R177" s="19">
        <v>7.0000000000000007E-2</v>
      </c>
      <c r="S177" s="19">
        <v>1.1499999999999999</v>
      </c>
      <c r="T177" s="19">
        <v>5.81</v>
      </c>
    </row>
    <row r="178" spans="1:20" x14ac:dyDescent="0.25">
      <c r="A178" s="19" t="s">
        <v>47</v>
      </c>
      <c r="B178" s="19">
        <v>2</v>
      </c>
      <c r="C178" s="6" t="s">
        <v>48</v>
      </c>
      <c r="D178" s="6"/>
      <c r="E178" s="21">
        <v>150</v>
      </c>
      <c r="F178" s="19">
        <v>6.99</v>
      </c>
      <c r="G178" s="19">
        <v>11.35</v>
      </c>
      <c r="H178" s="19">
        <v>3.71</v>
      </c>
      <c r="I178" s="19">
        <v>279.52</v>
      </c>
      <c r="J178" s="19">
        <v>265.5</v>
      </c>
      <c r="K178" s="19">
        <v>18.75</v>
      </c>
      <c r="L178" s="19">
        <v>5</v>
      </c>
      <c r="M178" s="19">
        <v>21.8</v>
      </c>
      <c r="N178" s="19">
        <v>38.200000000000003</v>
      </c>
      <c r="O178" s="19">
        <v>1.1399999999999999</v>
      </c>
      <c r="P178" s="19">
        <v>20</v>
      </c>
      <c r="Q178" s="19">
        <v>0.06</v>
      </c>
      <c r="R178" s="19">
        <v>0.03</v>
      </c>
      <c r="S178" s="19">
        <v>0.18</v>
      </c>
      <c r="T178" s="19">
        <v>0</v>
      </c>
    </row>
    <row r="179" spans="1:20" x14ac:dyDescent="0.25">
      <c r="A179" s="19" t="s">
        <v>114</v>
      </c>
      <c r="B179" s="19">
        <v>3</v>
      </c>
      <c r="C179" s="6" t="s">
        <v>115</v>
      </c>
      <c r="D179" s="6"/>
      <c r="E179" s="19">
        <v>60</v>
      </c>
      <c r="F179" s="19">
        <v>29.5</v>
      </c>
      <c r="G179" s="19">
        <v>24.4</v>
      </c>
      <c r="H179" s="19">
        <v>18.5</v>
      </c>
      <c r="I179" s="19">
        <v>400.21</v>
      </c>
      <c r="J179" s="19">
        <v>271.5</v>
      </c>
      <c r="K179" s="19">
        <v>179.1</v>
      </c>
      <c r="L179" s="19">
        <v>28.3</v>
      </c>
      <c r="M179" s="19">
        <v>24.13</v>
      </c>
      <c r="N179" s="19">
        <v>99.8</v>
      </c>
      <c r="O179" s="19">
        <v>1.1299999999999999</v>
      </c>
      <c r="P179" s="19">
        <v>18</v>
      </c>
      <c r="Q179" s="19">
        <v>7.0000000000000007E-2</v>
      </c>
      <c r="R179" s="19">
        <v>0.1</v>
      </c>
      <c r="S179" s="19">
        <v>2.0699999999999998</v>
      </c>
      <c r="T179" s="19">
        <v>0.09</v>
      </c>
    </row>
    <row r="180" spans="1:20" ht="25.5" x14ac:dyDescent="0.25">
      <c r="A180" s="25" t="s">
        <v>51</v>
      </c>
      <c r="B180" s="19">
        <v>4</v>
      </c>
      <c r="C180" s="6" t="s">
        <v>52</v>
      </c>
      <c r="D180" s="6"/>
      <c r="E180" s="21">
        <v>30</v>
      </c>
      <c r="F180" s="19">
        <v>0.3</v>
      </c>
      <c r="G180" s="19">
        <v>1.55</v>
      </c>
      <c r="H180" s="19">
        <v>1.18</v>
      </c>
      <c r="I180" s="19">
        <v>19.75</v>
      </c>
      <c r="J180" s="19">
        <v>12</v>
      </c>
      <c r="K180" s="19">
        <v>58</v>
      </c>
      <c r="L180" s="19">
        <v>4.2</v>
      </c>
      <c r="M180" s="19">
        <v>6</v>
      </c>
      <c r="N180" s="19">
        <v>7.8</v>
      </c>
      <c r="O180" s="19">
        <v>0.27</v>
      </c>
      <c r="P180" s="19">
        <v>0.06</v>
      </c>
      <c r="Q180" s="19">
        <v>1.4999999999999999E-2</v>
      </c>
      <c r="R180" s="19">
        <v>0.01</v>
      </c>
      <c r="S180" s="19">
        <v>0.18</v>
      </c>
      <c r="T180" s="19">
        <v>7.5</v>
      </c>
    </row>
    <row r="181" spans="1:20" x14ac:dyDescent="0.25">
      <c r="A181" s="19" t="s">
        <v>53</v>
      </c>
      <c r="B181" s="19">
        <v>5</v>
      </c>
      <c r="C181" s="6" t="s">
        <v>54</v>
      </c>
      <c r="D181" s="6"/>
      <c r="E181" s="21">
        <v>60</v>
      </c>
      <c r="F181" s="19">
        <v>6.48</v>
      </c>
      <c r="G181" s="19">
        <v>0.8</v>
      </c>
      <c r="H181" s="19">
        <v>39.04</v>
      </c>
      <c r="I181" s="19">
        <v>193.6</v>
      </c>
      <c r="J181" s="19">
        <v>113.4</v>
      </c>
      <c r="K181" s="19">
        <v>39.9</v>
      </c>
      <c r="L181" s="19">
        <v>6.9</v>
      </c>
      <c r="M181" s="19">
        <v>9.9</v>
      </c>
      <c r="N181" s="19">
        <v>26.1</v>
      </c>
      <c r="O181" s="19">
        <v>0.6</v>
      </c>
      <c r="P181" s="19">
        <v>0</v>
      </c>
      <c r="Q181" s="19">
        <v>0.04</v>
      </c>
      <c r="R181" s="19">
        <v>0.02</v>
      </c>
      <c r="S181" s="19">
        <v>0.48</v>
      </c>
      <c r="T181" s="19">
        <v>0</v>
      </c>
    </row>
    <row r="182" spans="1:20" x14ac:dyDescent="0.25">
      <c r="A182" s="19" t="s">
        <v>38</v>
      </c>
      <c r="B182" s="19">
        <v>6</v>
      </c>
      <c r="C182" s="6" t="s">
        <v>39</v>
      </c>
      <c r="D182" s="6"/>
      <c r="E182" s="21">
        <v>200</v>
      </c>
      <c r="F182" s="19">
        <v>0.16</v>
      </c>
      <c r="G182" s="19">
        <v>0</v>
      </c>
      <c r="H182" s="19">
        <v>28.4</v>
      </c>
      <c r="I182" s="19">
        <v>120</v>
      </c>
      <c r="J182" s="19">
        <v>9.0399999999999991</v>
      </c>
      <c r="K182" s="19">
        <v>99.12</v>
      </c>
      <c r="L182" s="19">
        <v>14.88</v>
      </c>
      <c r="M182" s="19">
        <v>3.6</v>
      </c>
      <c r="N182" s="19">
        <v>6.2</v>
      </c>
      <c r="O182" s="19">
        <v>0.61</v>
      </c>
      <c r="P182" s="19">
        <v>0</v>
      </c>
      <c r="Q182" s="19">
        <v>0.01</v>
      </c>
      <c r="R182" s="19">
        <v>0.01</v>
      </c>
      <c r="S182" s="19">
        <v>0.15</v>
      </c>
      <c r="T182" s="19">
        <v>1.72</v>
      </c>
    </row>
    <row r="183" spans="1:20" x14ac:dyDescent="0.25">
      <c r="A183" s="19" t="s">
        <v>62</v>
      </c>
      <c r="B183" s="19">
        <v>7</v>
      </c>
      <c r="C183" s="6" t="s">
        <v>91</v>
      </c>
      <c r="D183" s="6"/>
      <c r="E183" s="19">
        <v>60</v>
      </c>
      <c r="F183" s="19">
        <v>6.52</v>
      </c>
      <c r="G183" s="19">
        <v>8.6199999999999992</v>
      </c>
      <c r="H183" s="19">
        <v>1.19</v>
      </c>
      <c r="I183" s="19">
        <v>156.34</v>
      </c>
      <c r="J183" s="19">
        <v>117</v>
      </c>
      <c r="K183" s="19">
        <v>50.88</v>
      </c>
      <c r="L183" s="19">
        <v>30.48</v>
      </c>
      <c r="M183" s="19">
        <v>12.96</v>
      </c>
      <c r="N183" s="19">
        <v>54.12</v>
      </c>
      <c r="O183" s="19">
        <v>0.54</v>
      </c>
      <c r="P183" s="19">
        <v>20.399999999999999</v>
      </c>
      <c r="Q183" s="19">
        <v>0.05</v>
      </c>
      <c r="R183" s="19">
        <v>0.72</v>
      </c>
      <c r="S183" s="19">
        <v>0.92</v>
      </c>
      <c r="T183" s="19">
        <v>0.04</v>
      </c>
    </row>
    <row r="184" spans="1:20" x14ac:dyDescent="0.25">
      <c r="A184" s="19"/>
      <c r="B184" s="19"/>
      <c r="C184" s="5" t="s">
        <v>57</v>
      </c>
      <c r="D184" s="5"/>
      <c r="E184" s="24"/>
      <c r="F184" s="24">
        <f t="shared" ref="F184:T184" si="25">SUM(F177:F183)</f>
        <v>52.449999999999989</v>
      </c>
      <c r="G184" s="24">
        <f t="shared" si="25"/>
        <v>49.519999999999989</v>
      </c>
      <c r="H184" s="24">
        <f t="shared" si="25"/>
        <v>109.02000000000001</v>
      </c>
      <c r="I184" s="24">
        <f t="shared" si="25"/>
        <v>1272.6699999999998</v>
      </c>
      <c r="J184" s="24">
        <f t="shared" si="25"/>
        <v>896.14</v>
      </c>
      <c r="K184" s="24">
        <f t="shared" si="25"/>
        <v>918.48</v>
      </c>
      <c r="L184" s="24">
        <f t="shared" si="25"/>
        <v>127.84</v>
      </c>
      <c r="M184" s="24">
        <f t="shared" si="25"/>
        <v>113.69</v>
      </c>
      <c r="N184" s="24">
        <f t="shared" si="25"/>
        <v>319.40000000000003</v>
      </c>
      <c r="O184" s="24">
        <f t="shared" si="25"/>
        <v>6.32</v>
      </c>
      <c r="P184" s="24">
        <f t="shared" si="25"/>
        <v>58.46</v>
      </c>
      <c r="Q184" s="24">
        <f t="shared" si="25"/>
        <v>0.47500000000000003</v>
      </c>
      <c r="R184" s="24">
        <f t="shared" si="25"/>
        <v>0.96</v>
      </c>
      <c r="S184" s="24">
        <f t="shared" si="25"/>
        <v>5.13</v>
      </c>
      <c r="T184" s="24">
        <f t="shared" si="25"/>
        <v>15.159999999999998</v>
      </c>
    </row>
    <row r="185" spans="1:20" x14ac:dyDescent="0.25">
      <c r="A185" s="19"/>
      <c r="B185" s="19"/>
      <c r="C185" s="5" t="s">
        <v>58</v>
      </c>
      <c r="D185" s="5"/>
      <c r="E185" s="24"/>
      <c r="F185" s="24">
        <f t="shared" ref="F185:T185" si="26">F175+F184</f>
        <v>93.25</v>
      </c>
      <c r="G185" s="24">
        <f t="shared" si="26"/>
        <v>74.169999999999987</v>
      </c>
      <c r="H185" s="24">
        <f t="shared" si="26"/>
        <v>189.18</v>
      </c>
      <c r="I185" s="24">
        <f t="shared" si="26"/>
        <v>2013.5199999999998</v>
      </c>
      <c r="J185" s="24">
        <f t="shared" si="26"/>
        <v>1355.04</v>
      </c>
      <c r="K185" s="24">
        <f t="shared" si="26"/>
        <v>1298.3800000000001</v>
      </c>
      <c r="L185" s="24">
        <f t="shared" si="26"/>
        <v>380.64</v>
      </c>
      <c r="M185" s="24">
        <f t="shared" si="26"/>
        <v>171.79</v>
      </c>
      <c r="N185" s="24">
        <f t="shared" si="26"/>
        <v>610.40000000000009</v>
      </c>
      <c r="O185" s="24">
        <f t="shared" si="26"/>
        <v>9.33</v>
      </c>
      <c r="P185" s="24">
        <f t="shared" si="26"/>
        <v>87.68</v>
      </c>
      <c r="Q185" s="24">
        <f t="shared" si="26"/>
        <v>0.65</v>
      </c>
      <c r="R185" s="24">
        <f t="shared" si="26"/>
        <v>1.22</v>
      </c>
      <c r="S185" s="24">
        <f t="shared" si="26"/>
        <v>8.56</v>
      </c>
      <c r="T185" s="24">
        <f t="shared" si="26"/>
        <v>23.549999999999997</v>
      </c>
    </row>
    <row r="186" spans="1:20" x14ac:dyDescent="0.25">
      <c r="A186" s="4">
        <v>44726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25">
      <c r="A187" s="19"/>
      <c r="B187" s="19"/>
      <c r="C187" s="8" t="s">
        <v>125</v>
      </c>
      <c r="D187" s="8"/>
      <c r="E187" s="17"/>
      <c r="F187" s="10" t="s">
        <v>9</v>
      </c>
      <c r="G187" s="10"/>
      <c r="H187" s="10"/>
      <c r="I187" s="17"/>
      <c r="J187" s="10" t="s">
        <v>10</v>
      </c>
      <c r="K187" s="10"/>
      <c r="L187" s="10"/>
      <c r="M187" s="10"/>
      <c r="N187" s="10"/>
      <c r="O187" s="10"/>
      <c r="P187" s="10" t="s">
        <v>11</v>
      </c>
      <c r="Q187" s="10"/>
      <c r="R187" s="10"/>
      <c r="S187" s="10"/>
      <c r="T187" s="10"/>
    </row>
    <row r="188" spans="1:20" x14ac:dyDescent="0.25">
      <c r="A188" s="19"/>
      <c r="B188" s="19"/>
      <c r="C188" s="8" t="s">
        <v>32</v>
      </c>
      <c r="D188" s="8"/>
      <c r="E188" s="18" t="s">
        <v>15</v>
      </c>
      <c r="F188" s="17" t="s">
        <v>16</v>
      </c>
      <c r="G188" s="17" t="s">
        <v>17</v>
      </c>
      <c r="H188" s="17" t="s">
        <v>18</v>
      </c>
      <c r="I188" s="17" t="s">
        <v>19</v>
      </c>
      <c r="J188" s="17" t="s">
        <v>20</v>
      </c>
      <c r="K188" s="17" t="s">
        <v>21</v>
      </c>
      <c r="L188" s="17" t="s">
        <v>22</v>
      </c>
      <c r="M188" s="17" t="s">
        <v>23</v>
      </c>
      <c r="N188" s="17" t="s">
        <v>24</v>
      </c>
      <c r="O188" s="17" t="s">
        <v>25</v>
      </c>
      <c r="P188" s="17" t="s">
        <v>26</v>
      </c>
      <c r="Q188" s="17" t="s">
        <v>27</v>
      </c>
      <c r="R188" s="17" t="s">
        <v>28</v>
      </c>
      <c r="S188" s="17" t="s">
        <v>29</v>
      </c>
      <c r="T188" s="17" t="s">
        <v>30</v>
      </c>
    </row>
    <row r="189" spans="1:20" x14ac:dyDescent="0.25">
      <c r="A189" s="19" t="s">
        <v>77</v>
      </c>
      <c r="B189" s="19">
        <v>1</v>
      </c>
      <c r="C189" s="6" t="s">
        <v>78</v>
      </c>
      <c r="D189" s="6"/>
      <c r="E189" s="21">
        <v>150</v>
      </c>
      <c r="F189" s="19">
        <v>6.99</v>
      </c>
      <c r="G189" s="19">
        <v>11.35</v>
      </c>
      <c r="H189" s="19">
        <v>3.71</v>
      </c>
      <c r="I189" s="19">
        <v>279.52</v>
      </c>
      <c r="J189" s="19">
        <v>265.5</v>
      </c>
      <c r="K189" s="19">
        <v>18.75</v>
      </c>
      <c r="L189" s="19">
        <v>5</v>
      </c>
      <c r="M189" s="19">
        <v>21.8</v>
      </c>
      <c r="N189" s="19">
        <v>38.200000000000003</v>
      </c>
      <c r="O189" s="19">
        <v>1.1399999999999999</v>
      </c>
      <c r="P189" s="19">
        <v>20</v>
      </c>
      <c r="Q189" s="19">
        <v>0.06</v>
      </c>
      <c r="R189" s="19">
        <v>0.03</v>
      </c>
      <c r="S189" s="19">
        <v>0.18</v>
      </c>
      <c r="T189" s="19">
        <v>0</v>
      </c>
    </row>
    <row r="190" spans="1:20" x14ac:dyDescent="0.25">
      <c r="A190" s="19" t="s">
        <v>53</v>
      </c>
      <c r="B190" s="19">
        <v>2</v>
      </c>
      <c r="C190" s="6" t="s">
        <v>54</v>
      </c>
      <c r="D190" s="6"/>
      <c r="E190" s="21">
        <v>30</v>
      </c>
      <c r="F190" s="19">
        <v>4.8600000000000003</v>
      </c>
      <c r="G190" s="19">
        <v>0.6</v>
      </c>
      <c r="H190" s="19">
        <v>29.28</v>
      </c>
      <c r="I190" s="19">
        <v>145.19999999999999</v>
      </c>
      <c r="J190" s="19">
        <v>113.4</v>
      </c>
      <c r="K190" s="19">
        <v>39.9</v>
      </c>
      <c r="L190" s="19">
        <v>6.9</v>
      </c>
      <c r="M190" s="19">
        <v>9.9</v>
      </c>
      <c r="N190" s="19">
        <v>26.1</v>
      </c>
      <c r="O190" s="19">
        <v>0.6</v>
      </c>
      <c r="P190" s="19">
        <v>0</v>
      </c>
      <c r="Q190" s="19">
        <v>0.04</v>
      </c>
      <c r="R190" s="19">
        <v>0.02</v>
      </c>
      <c r="S190" s="19">
        <v>0.48</v>
      </c>
      <c r="T190" s="19">
        <v>0</v>
      </c>
    </row>
    <row r="191" spans="1:20" x14ac:dyDescent="0.25">
      <c r="A191" s="19" t="s">
        <v>64</v>
      </c>
      <c r="B191" s="19">
        <v>3</v>
      </c>
      <c r="C191" s="6" t="s">
        <v>110</v>
      </c>
      <c r="D191" s="6"/>
      <c r="E191" s="21">
        <v>200</v>
      </c>
      <c r="F191" s="19">
        <v>0.4</v>
      </c>
      <c r="G191" s="19">
        <v>0.2</v>
      </c>
      <c r="H191" s="19">
        <v>14.2</v>
      </c>
      <c r="I191" s="19">
        <v>56</v>
      </c>
      <c r="J191" s="19">
        <v>0.2</v>
      </c>
      <c r="K191" s="19">
        <v>5.2</v>
      </c>
      <c r="L191" s="19">
        <v>8</v>
      </c>
      <c r="M191" s="19">
        <v>0.9</v>
      </c>
      <c r="N191" s="19">
        <v>1.6</v>
      </c>
      <c r="O191" s="19">
        <v>0.19</v>
      </c>
      <c r="P191" s="19">
        <v>0</v>
      </c>
      <c r="Q191" s="19">
        <v>0</v>
      </c>
      <c r="R191" s="19">
        <v>0</v>
      </c>
      <c r="S191" s="19">
        <v>0.02</v>
      </c>
      <c r="T191" s="19">
        <v>0.02</v>
      </c>
    </row>
    <row r="192" spans="1:20" x14ac:dyDescent="0.25">
      <c r="A192" s="19"/>
      <c r="B192" s="19">
        <v>4</v>
      </c>
      <c r="C192" s="3" t="s">
        <v>74</v>
      </c>
      <c r="D192" s="3"/>
      <c r="E192" s="21">
        <v>50</v>
      </c>
      <c r="F192" s="19">
        <v>0.96</v>
      </c>
      <c r="G192" s="19">
        <v>0.56000000000000005</v>
      </c>
      <c r="H192" s="19">
        <v>15.54</v>
      </c>
      <c r="I192" s="19">
        <v>229</v>
      </c>
      <c r="J192" s="19">
        <v>195</v>
      </c>
      <c r="K192" s="19">
        <v>84.8</v>
      </c>
      <c r="L192" s="19">
        <v>50.8</v>
      </c>
      <c r="M192" s="19">
        <v>21.6</v>
      </c>
      <c r="N192" s="19">
        <v>90.2</v>
      </c>
      <c r="O192" s="19">
        <v>0.9</v>
      </c>
      <c r="P192" s="19">
        <v>34</v>
      </c>
      <c r="Q192" s="19">
        <v>0.08</v>
      </c>
      <c r="R192" s="19">
        <v>0.72</v>
      </c>
      <c r="S192" s="19">
        <v>0.92</v>
      </c>
      <c r="T192" s="19">
        <v>0.04</v>
      </c>
    </row>
    <row r="193" spans="1:20" x14ac:dyDescent="0.25">
      <c r="A193" s="19"/>
      <c r="B193" s="19"/>
      <c r="C193" s="5" t="s">
        <v>42</v>
      </c>
      <c r="D193" s="5"/>
      <c r="E193" s="21"/>
      <c r="F193" s="24">
        <f t="shared" ref="F193:T193" si="27">F189+F190+F191+F192</f>
        <v>13.21</v>
      </c>
      <c r="G193" s="24">
        <f t="shared" si="27"/>
        <v>12.709999999999999</v>
      </c>
      <c r="H193" s="24">
        <f t="shared" si="27"/>
        <v>62.73</v>
      </c>
      <c r="I193" s="24">
        <f t="shared" si="27"/>
        <v>709.72</v>
      </c>
      <c r="J193" s="24">
        <f t="shared" si="27"/>
        <v>574.09999999999991</v>
      </c>
      <c r="K193" s="24">
        <f t="shared" si="27"/>
        <v>148.65</v>
      </c>
      <c r="L193" s="24">
        <f t="shared" si="27"/>
        <v>70.699999999999989</v>
      </c>
      <c r="M193" s="24">
        <f t="shared" si="27"/>
        <v>54.2</v>
      </c>
      <c r="N193" s="24">
        <f t="shared" si="27"/>
        <v>156.10000000000002</v>
      </c>
      <c r="O193" s="24">
        <f t="shared" si="27"/>
        <v>2.8299999999999996</v>
      </c>
      <c r="P193" s="24">
        <f t="shared" si="27"/>
        <v>54</v>
      </c>
      <c r="Q193" s="24">
        <f t="shared" si="27"/>
        <v>0.18</v>
      </c>
      <c r="R193" s="24">
        <f t="shared" si="27"/>
        <v>0.77</v>
      </c>
      <c r="S193" s="24">
        <f t="shared" si="27"/>
        <v>1.6</v>
      </c>
      <c r="T193" s="24">
        <f t="shared" si="27"/>
        <v>0.06</v>
      </c>
    </row>
    <row r="194" spans="1:20" x14ac:dyDescent="0.25">
      <c r="A194" s="19"/>
      <c r="B194" s="19"/>
      <c r="C194" s="8" t="s">
        <v>43</v>
      </c>
      <c r="D194" s="8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x14ac:dyDescent="0.25">
      <c r="A195" s="19" t="s">
        <v>44</v>
      </c>
      <c r="B195" s="19">
        <v>1</v>
      </c>
      <c r="C195" s="6" t="s">
        <v>45</v>
      </c>
      <c r="D195" s="6"/>
      <c r="E195" s="21" t="s">
        <v>46</v>
      </c>
      <c r="F195" s="19">
        <v>6.63</v>
      </c>
      <c r="G195" s="19">
        <v>5.18</v>
      </c>
      <c r="H195" s="19">
        <v>15.45</v>
      </c>
      <c r="I195" s="19">
        <v>135</v>
      </c>
      <c r="J195" s="19">
        <v>147.96</v>
      </c>
      <c r="K195" s="19">
        <v>701.72</v>
      </c>
      <c r="L195" s="19">
        <v>23.77</v>
      </c>
      <c r="M195" s="19">
        <v>34.67</v>
      </c>
      <c r="N195" s="19">
        <v>113.39</v>
      </c>
      <c r="O195" s="19">
        <v>1.42</v>
      </c>
      <c r="P195" s="19">
        <v>0.03</v>
      </c>
      <c r="Q195" s="19">
        <v>0.14000000000000001</v>
      </c>
      <c r="R195" s="19">
        <v>0.12</v>
      </c>
      <c r="S195" s="19">
        <v>2.39</v>
      </c>
      <c r="T195" s="19">
        <v>22.35</v>
      </c>
    </row>
    <row r="196" spans="1:20" x14ac:dyDescent="0.25">
      <c r="A196" s="19" t="s">
        <v>93</v>
      </c>
      <c r="B196" s="19">
        <v>2</v>
      </c>
      <c r="C196" s="6" t="s">
        <v>94</v>
      </c>
      <c r="D196" s="6"/>
      <c r="E196" s="21">
        <v>150</v>
      </c>
      <c r="F196" s="19">
        <v>3.15</v>
      </c>
      <c r="G196" s="19">
        <v>6.9</v>
      </c>
      <c r="H196" s="19">
        <v>12.75</v>
      </c>
      <c r="I196" s="19">
        <v>122.55</v>
      </c>
      <c r="J196" s="19">
        <v>0</v>
      </c>
      <c r="K196" s="19">
        <v>1138</v>
      </c>
      <c r="L196" s="19">
        <v>57.64</v>
      </c>
      <c r="M196" s="19">
        <v>48.22</v>
      </c>
      <c r="N196" s="19">
        <v>117.32</v>
      </c>
      <c r="O196" s="19">
        <v>2.1</v>
      </c>
      <c r="P196" s="19">
        <v>0.04</v>
      </c>
      <c r="Q196" s="19">
        <v>0.24</v>
      </c>
      <c r="R196" s="19">
        <v>0.14000000000000001</v>
      </c>
      <c r="S196" s="19">
        <v>2.6</v>
      </c>
      <c r="T196" s="19">
        <v>40</v>
      </c>
    </row>
    <row r="197" spans="1:20" x14ac:dyDescent="0.25">
      <c r="A197" s="19" t="s">
        <v>114</v>
      </c>
      <c r="B197" s="19">
        <v>3</v>
      </c>
      <c r="C197" s="6" t="s">
        <v>126</v>
      </c>
      <c r="D197" s="6"/>
      <c r="E197" s="19">
        <v>60</v>
      </c>
      <c r="F197" s="19">
        <v>29.5</v>
      </c>
      <c r="G197" s="19">
        <v>24.4</v>
      </c>
      <c r="H197" s="19">
        <v>18.5</v>
      </c>
      <c r="I197" s="19">
        <v>400.21</v>
      </c>
      <c r="J197" s="19">
        <v>271.5</v>
      </c>
      <c r="K197" s="19">
        <v>179.1</v>
      </c>
      <c r="L197" s="19">
        <v>28.3</v>
      </c>
      <c r="M197" s="19">
        <v>24.13</v>
      </c>
      <c r="N197" s="19">
        <v>99.8</v>
      </c>
      <c r="O197" s="19">
        <v>1.1299999999999999</v>
      </c>
      <c r="P197" s="19">
        <v>18</v>
      </c>
      <c r="Q197" s="19">
        <v>7.0000000000000007E-2</v>
      </c>
      <c r="R197" s="19">
        <v>0.1</v>
      </c>
      <c r="S197" s="19">
        <v>2.0699999999999998</v>
      </c>
      <c r="T197" s="19">
        <v>0.09</v>
      </c>
    </row>
    <row r="198" spans="1:20" ht="25.5" x14ac:dyDescent="0.25">
      <c r="A198" s="25" t="s">
        <v>51</v>
      </c>
      <c r="B198" s="19">
        <v>4</v>
      </c>
      <c r="C198" s="6" t="s">
        <v>52</v>
      </c>
      <c r="D198" s="6"/>
      <c r="E198" s="21">
        <v>30</v>
      </c>
      <c r="F198" s="19">
        <v>0.3</v>
      </c>
      <c r="G198" s="19">
        <v>1.55</v>
      </c>
      <c r="H198" s="19">
        <v>1.18</v>
      </c>
      <c r="I198" s="19">
        <v>19.75</v>
      </c>
      <c r="J198" s="19">
        <v>12</v>
      </c>
      <c r="K198" s="19">
        <v>58</v>
      </c>
      <c r="L198" s="19">
        <v>4.2</v>
      </c>
      <c r="M198" s="19">
        <v>6</v>
      </c>
      <c r="N198" s="19">
        <v>7.8</v>
      </c>
      <c r="O198" s="19">
        <v>0.27</v>
      </c>
      <c r="P198" s="19">
        <v>0.06</v>
      </c>
      <c r="Q198" s="19">
        <v>1.4999999999999999E-2</v>
      </c>
      <c r="R198" s="19">
        <v>0.01</v>
      </c>
      <c r="S198" s="19">
        <v>0.18</v>
      </c>
      <c r="T198" s="19">
        <v>7.5</v>
      </c>
    </row>
    <row r="199" spans="1:20" x14ac:dyDescent="0.25">
      <c r="A199" s="19" t="s">
        <v>53</v>
      </c>
      <c r="B199" s="19">
        <v>4</v>
      </c>
      <c r="C199" s="6" t="s">
        <v>54</v>
      </c>
      <c r="D199" s="6"/>
      <c r="E199" s="21">
        <v>60</v>
      </c>
      <c r="F199" s="19">
        <v>6.48</v>
      </c>
      <c r="G199" s="19">
        <v>0.8</v>
      </c>
      <c r="H199" s="19">
        <v>39.04</v>
      </c>
      <c r="I199" s="19">
        <v>193.6</v>
      </c>
      <c r="J199" s="19">
        <v>113.4</v>
      </c>
      <c r="K199" s="19">
        <v>39.9</v>
      </c>
      <c r="L199" s="19">
        <v>6.9</v>
      </c>
      <c r="M199" s="19">
        <v>9.9</v>
      </c>
      <c r="N199" s="19">
        <v>26.1</v>
      </c>
      <c r="O199" s="19">
        <v>0.6</v>
      </c>
      <c r="P199" s="19">
        <v>0</v>
      </c>
      <c r="Q199" s="19">
        <v>0.04</v>
      </c>
      <c r="R199" s="19">
        <v>0.02</v>
      </c>
      <c r="S199" s="19">
        <v>0.48</v>
      </c>
      <c r="T199" s="19">
        <v>0</v>
      </c>
    </row>
    <row r="200" spans="1:20" x14ac:dyDescent="0.25">
      <c r="A200" s="19" t="s">
        <v>38</v>
      </c>
      <c r="B200" s="19">
        <v>5</v>
      </c>
      <c r="C200" s="6" t="s">
        <v>39</v>
      </c>
      <c r="D200" s="6"/>
      <c r="E200" s="21">
        <v>200</v>
      </c>
      <c r="F200" s="19">
        <v>0.16</v>
      </c>
      <c r="G200" s="19">
        <v>0</v>
      </c>
      <c r="H200" s="19">
        <v>28.4</v>
      </c>
      <c r="I200" s="19">
        <v>120</v>
      </c>
      <c r="J200" s="19">
        <v>9.0399999999999991</v>
      </c>
      <c r="K200" s="19">
        <v>99.12</v>
      </c>
      <c r="L200" s="19">
        <v>14.88</v>
      </c>
      <c r="M200" s="19">
        <v>3.6</v>
      </c>
      <c r="N200" s="19">
        <v>6.2</v>
      </c>
      <c r="O200" s="19">
        <v>0.61</v>
      </c>
      <c r="P200" s="19">
        <v>0</v>
      </c>
      <c r="Q200" s="19">
        <v>0.01</v>
      </c>
      <c r="R200" s="19">
        <v>0.01</v>
      </c>
      <c r="S200" s="19">
        <v>0.15</v>
      </c>
      <c r="T200" s="19">
        <v>1.72</v>
      </c>
    </row>
    <row r="201" spans="1:20" x14ac:dyDescent="0.25">
      <c r="A201" s="19"/>
      <c r="B201" s="19">
        <v>6</v>
      </c>
      <c r="C201" s="1" t="s">
        <v>106</v>
      </c>
      <c r="D201" s="1"/>
      <c r="E201" s="21" t="s">
        <v>41</v>
      </c>
      <c r="F201" s="19">
        <v>0.96</v>
      </c>
      <c r="G201" s="19">
        <v>0.56000000000000005</v>
      </c>
      <c r="H201" s="19">
        <v>15.54</v>
      </c>
      <c r="I201" s="19">
        <v>229</v>
      </c>
      <c r="J201" s="19">
        <v>195</v>
      </c>
      <c r="K201" s="19">
        <v>84.8</v>
      </c>
      <c r="L201" s="19">
        <v>50.8</v>
      </c>
      <c r="M201" s="19">
        <v>21.6</v>
      </c>
      <c r="N201" s="19">
        <v>90.2</v>
      </c>
      <c r="O201" s="19">
        <v>0.9</v>
      </c>
      <c r="P201" s="19">
        <v>34</v>
      </c>
      <c r="Q201" s="19">
        <v>0.08</v>
      </c>
      <c r="R201" s="19">
        <v>0.72</v>
      </c>
      <c r="S201" s="19">
        <v>0.92</v>
      </c>
      <c r="T201" s="19">
        <v>0.04</v>
      </c>
    </row>
    <row r="202" spans="1:20" x14ac:dyDescent="0.25">
      <c r="A202" s="19"/>
      <c r="B202" s="19"/>
      <c r="C202" s="5" t="s">
        <v>57</v>
      </c>
      <c r="D202" s="5"/>
      <c r="E202" s="19"/>
      <c r="F202" s="24">
        <f t="shared" ref="F202:K202" si="28">F195+F196+F197+F198+F199+F200+F201</f>
        <v>47.18</v>
      </c>
      <c r="G202" s="24">
        <f t="shared" si="28"/>
        <v>39.389999999999993</v>
      </c>
      <c r="H202" s="24">
        <f t="shared" si="28"/>
        <v>130.85999999999999</v>
      </c>
      <c r="I202" s="24">
        <f t="shared" si="28"/>
        <v>1220.1100000000001</v>
      </c>
      <c r="J202" s="24">
        <f t="shared" si="28"/>
        <v>748.9</v>
      </c>
      <c r="K202" s="24">
        <f t="shared" si="28"/>
        <v>2300.64</v>
      </c>
      <c r="L202" s="24">
        <f>L195+L197+L196+L198+L199+L200+L201</f>
        <v>186.49</v>
      </c>
      <c r="M202" s="24">
        <f>M195+M196+M197+M198+M199+M200+M201</f>
        <v>148.12</v>
      </c>
      <c r="N202" s="24">
        <f>N195+N196+N197+N198+N199+N200+N201</f>
        <v>460.81</v>
      </c>
      <c r="O202" s="24">
        <f>O195+O196+O197+O198+O199+O200+O201</f>
        <v>7.03</v>
      </c>
      <c r="P202" s="24">
        <f>P195+P196+P197+P198+P199+P200+P201</f>
        <v>52.129999999999995</v>
      </c>
      <c r="Q202" s="24">
        <f>Q195+Q196+Q197+Q198+Q199+Q200+Q201</f>
        <v>0.59499999999999997</v>
      </c>
      <c r="R202" s="24">
        <f>R195+R196+R197+R198+R199+R201+R200</f>
        <v>1.1199999999999999</v>
      </c>
      <c r="S202" s="24">
        <f>S195+S196+S197+S198+S199+S200+S201</f>
        <v>8.7900000000000009</v>
      </c>
      <c r="T202" s="24">
        <f>T195+T196+T197+T198+T199+T200+T201</f>
        <v>71.7</v>
      </c>
    </row>
    <row r="203" spans="1:20" x14ac:dyDescent="0.25">
      <c r="A203" s="19"/>
      <c r="B203" s="19"/>
      <c r="C203" s="5" t="s">
        <v>58</v>
      </c>
      <c r="D203" s="5"/>
      <c r="E203" s="19"/>
      <c r="F203" s="24">
        <f t="shared" ref="F203:T203" si="29">F193+F202</f>
        <v>60.39</v>
      </c>
      <c r="G203" s="24">
        <f t="shared" si="29"/>
        <v>52.099999999999994</v>
      </c>
      <c r="H203" s="24">
        <f t="shared" si="29"/>
        <v>193.58999999999997</v>
      </c>
      <c r="I203" s="24">
        <f t="shared" si="29"/>
        <v>1929.8300000000002</v>
      </c>
      <c r="J203" s="24">
        <f t="shared" si="29"/>
        <v>1323</v>
      </c>
      <c r="K203" s="24">
        <f t="shared" si="29"/>
        <v>2449.29</v>
      </c>
      <c r="L203" s="24">
        <f t="shared" si="29"/>
        <v>257.19</v>
      </c>
      <c r="M203" s="24">
        <f t="shared" si="29"/>
        <v>202.32</v>
      </c>
      <c r="N203" s="24">
        <f t="shared" si="29"/>
        <v>616.91000000000008</v>
      </c>
      <c r="O203" s="24">
        <f t="shared" si="29"/>
        <v>9.86</v>
      </c>
      <c r="P203" s="24">
        <f t="shared" si="29"/>
        <v>106.13</v>
      </c>
      <c r="Q203" s="24">
        <f t="shared" si="29"/>
        <v>0.77499999999999991</v>
      </c>
      <c r="R203" s="24">
        <f t="shared" si="29"/>
        <v>1.89</v>
      </c>
      <c r="S203" s="24">
        <f t="shared" si="29"/>
        <v>10.39</v>
      </c>
      <c r="T203" s="24">
        <f t="shared" si="29"/>
        <v>71.760000000000005</v>
      </c>
    </row>
    <row r="204" spans="1:20" x14ac:dyDescent="0.25">
      <c r="A204" s="4">
        <v>44727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19"/>
      <c r="B205" s="19"/>
      <c r="C205" s="8" t="s">
        <v>127</v>
      </c>
      <c r="D205" s="8"/>
      <c r="E205" s="17"/>
      <c r="F205" s="10" t="s">
        <v>9</v>
      </c>
      <c r="G205" s="10"/>
      <c r="H205" s="10"/>
      <c r="I205" s="17"/>
      <c r="J205" s="10" t="s">
        <v>10</v>
      </c>
      <c r="K205" s="10"/>
      <c r="L205" s="10"/>
      <c r="M205" s="10"/>
      <c r="N205" s="10"/>
      <c r="O205" s="10"/>
      <c r="P205" s="10" t="s">
        <v>11</v>
      </c>
      <c r="Q205" s="10"/>
      <c r="R205" s="10"/>
      <c r="S205" s="10"/>
      <c r="T205" s="10"/>
    </row>
    <row r="206" spans="1:20" x14ac:dyDescent="0.25">
      <c r="A206" s="19"/>
      <c r="B206" s="19"/>
      <c r="C206" s="8" t="s">
        <v>32</v>
      </c>
      <c r="D206" s="8"/>
      <c r="E206" s="18" t="s">
        <v>15</v>
      </c>
      <c r="F206" s="17" t="s">
        <v>16</v>
      </c>
      <c r="G206" s="17" t="s">
        <v>17</v>
      </c>
      <c r="H206" s="17" t="s">
        <v>18</v>
      </c>
      <c r="I206" s="17" t="s">
        <v>19</v>
      </c>
      <c r="J206" s="17" t="s">
        <v>20</v>
      </c>
      <c r="K206" s="17" t="s">
        <v>21</v>
      </c>
      <c r="L206" s="17" t="s">
        <v>22</v>
      </c>
      <c r="M206" s="17" t="s">
        <v>23</v>
      </c>
      <c r="N206" s="17" t="s">
        <v>24</v>
      </c>
      <c r="O206" s="17" t="s">
        <v>25</v>
      </c>
      <c r="P206" s="17" t="s">
        <v>26</v>
      </c>
      <c r="Q206" s="17" t="s">
        <v>27</v>
      </c>
      <c r="R206" s="17" t="s">
        <v>28</v>
      </c>
      <c r="S206" s="17" t="s">
        <v>29</v>
      </c>
      <c r="T206" s="17" t="s">
        <v>30</v>
      </c>
    </row>
    <row r="207" spans="1:20" x14ac:dyDescent="0.25">
      <c r="A207" s="19" t="s">
        <v>83</v>
      </c>
      <c r="B207" s="19">
        <v>1</v>
      </c>
      <c r="C207" s="6" t="s">
        <v>84</v>
      </c>
      <c r="D207" s="6"/>
      <c r="E207" s="21">
        <v>150</v>
      </c>
      <c r="F207" s="19">
        <v>9</v>
      </c>
      <c r="G207" s="19">
        <v>12.3</v>
      </c>
      <c r="H207" s="19">
        <v>43.96</v>
      </c>
      <c r="I207" s="19">
        <v>322.5</v>
      </c>
      <c r="J207" s="19">
        <v>0</v>
      </c>
      <c r="K207" s="19">
        <v>0</v>
      </c>
      <c r="L207" s="19">
        <v>106</v>
      </c>
      <c r="M207" s="19">
        <v>0</v>
      </c>
      <c r="N207" s="19">
        <v>0</v>
      </c>
      <c r="O207" s="19">
        <v>1</v>
      </c>
      <c r="P207" s="19">
        <v>0</v>
      </c>
      <c r="Q207" s="19">
        <v>0.06</v>
      </c>
      <c r="R207" s="19">
        <v>0.1</v>
      </c>
      <c r="S207" s="19">
        <v>0.92</v>
      </c>
      <c r="T207" s="19">
        <v>1</v>
      </c>
    </row>
    <row r="208" spans="1:20" x14ac:dyDescent="0.25">
      <c r="A208" s="19" t="s">
        <v>85</v>
      </c>
      <c r="B208" s="19">
        <v>4</v>
      </c>
      <c r="C208" s="6" t="s">
        <v>86</v>
      </c>
      <c r="D208" s="6"/>
      <c r="E208" s="19">
        <v>10</v>
      </c>
      <c r="F208" s="19">
        <v>2.34</v>
      </c>
      <c r="G208" s="19">
        <v>3</v>
      </c>
      <c r="H208" s="19">
        <v>0</v>
      </c>
      <c r="I208" s="19">
        <v>37.1</v>
      </c>
      <c r="J208" s="19">
        <v>162</v>
      </c>
      <c r="K208" s="19">
        <v>20</v>
      </c>
      <c r="L208" s="19">
        <v>208</v>
      </c>
      <c r="M208" s="19">
        <v>10</v>
      </c>
      <c r="N208" s="19">
        <v>108</v>
      </c>
      <c r="O208" s="19">
        <v>0.24</v>
      </c>
      <c r="P208" s="19">
        <v>0.04</v>
      </c>
      <c r="Q208" s="19">
        <v>0.01</v>
      </c>
      <c r="R208" s="19">
        <v>0.08</v>
      </c>
      <c r="S208" s="19">
        <v>0.04</v>
      </c>
      <c r="T208" s="19">
        <v>0.56000000000000005</v>
      </c>
    </row>
    <row r="209" spans="1:20" x14ac:dyDescent="0.25">
      <c r="A209" s="19" t="s">
        <v>87</v>
      </c>
      <c r="B209" s="19">
        <v>5</v>
      </c>
      <c r="C209" s="6" t="s">
        <v>88</v>
      </c>
      <c r="D209" s="6"/>
      <c r="E209" s="19">
        <v>10</v>
      </c>
      <c r="F209" s="19">
        <v>8.3000000000000007</v>
      </c>
      <c r="G209" s="19">
        <v>0.1</v>
      </c>
      <c r="H209" s="19">
        <v>0.1</v>
      </c>
      <c r="I209" s="19">
        <v>74.8</v>
      </c>
      <c r="J209" s="19">
        <v>3</v>
      </c>
      <c r="K209" s="19">
        <v>6</v>
      </c>
      <c r="L209" s="19">
        <v>4.8</v>
      </c>
      <c r="M209" s="19">
        <v>0</v>
      </c>
      <c r="N209" s="19">
        <v>6</v>
      </c>
      <c r="O209" s="19">
        <v>0.04</v>
      </c>
      <c r="P209" s="19">
        <v>0.12</v>
      </c>
      <c r="Q209" s="19">
        <v>0</v>
      </c>
      <c r="R209" s="19">
        <v>0.02</v>
      </c>
      <c r="S209" s="19">
        <v>0.02</v>
      </c>
      <c r="T209" s="19">
        <v>0</v>
      </c>
    </row>
    <row r="210" spans="1:20" x14ac:dyDescent="0.25">
      <c r="A210" s="19" t="s">
        <v>53</v>
      </c>
      <c r="B210" s="19">
        <v>6</v>
      </c>
      <c r="C210" s="6" t="s">
        <v>54</v>
      </c>
      <c r="D210" s="6"/>
      <c r="E210" s="19">
        <v>60</v>
      </c>
      <c r="F210" s="19">
        <v>4.8600000000000003</v>
      </c>
      <c r="G210" s="19">
        <v>0.6</v>
      </c>
      <c r="H210" s="19">
        <v>29.28</v>
      </c>
      <c r="I210" s="19">
        <v>145.19999999999999</v>
      </c>
      <c r="J210" s="19">
        <v>113.4</v>
      </c>
      <c r="K210" s="19">
        <v>39.9</v>
      </c>
      <c r="L210" s="19">
        <v>6.9</v>
      </c>
      <c r="M210" s="19">
        <v>9.9</v>
      </c>
      <c r="N210" s="19">
        <v>26.1</v>
      </c>
      <c r="O210" s="19">
        <v>0.6</v>
      </c>
      <c r="P210" s="19">
        <v>0</v>
      </c>
      <c r="Q210" s="19">
        <v>0.04</v>
      </c>
      <c r="R210" s="19">
        <v>0.02</v>
      </c>
      <c r="S210" s="19">
        <v>0.48</v>
      </c>
      <c r="T210" s="19">
        <v>0</v>
      </c>
    </row>
    <row r="211" spans="1:20" x14ac:dyDescent="0.25">
      <c r="A211" s="19" t="s">
        <v>64</v>
      </c>
      <c r="B211" s="19">
        <v>7</v>
      </c>
      <c r="C211" s="19" t="s">
        <v>110</v>
      </c>
      <c r="D211" s="19"/>
      <c r="E211" s="19">
        <v>200</v>
      </c>
      <c r="F211" s="19">
        <v>0.2</v>
      </c>
      <c r="G211" s="19">
        <v>0.05</v>
      </c>
      <c r="H211" s="19">
        <v>15.01</v>
      </c>
      <c r="I211" s="19">
        <v>57</v>
      </c>
      <c r="J211" s="19">
        <v>0.2</v>
      </c>
      <c r="K211" s="19">
        <v>5.2</v>
      </c>
      <c r="L211" s="19">
        <v>8</v>
      </c>
      <c r="M211" s="19">
        <v>0.9</v>
      </c>
      <c r="N211" s="19">
        <v>1.6</v>
      </c>
      <c r="O211" s="19">
        <v>0.19</v>
      </c>
      <c r="P211" s="19">
        <v>0</v>
      </c>
      <c r="Q211" s="19">
        <v>0</v>
      </c>
      <c r="R211" s="19">
        <v>0</v>
      </c>
      <c r="S211" s="19">
        <v>0.02</v>
      </c>
      <c r="T211" s="19">
        <v>0.02</v>
      </c>
    </row>
    <row r="212" spans="1:20" x14ac:dyDescent="0.25">
      <c r="A212" s="19" t="s">
        <v>62</v>
      </c>
      <c r="B212" s="19">
        <v>4</v>
      </c>
      <c r="C212" s="6" t="s">
        <v>109</v>
      </c>
      <c r="D212" s="6"/>
      <c r="E212" s="19">
        <v>100</v>
      </c>
      <c r="F212" s="19">
        <v>9.9</v>
      </c>
      <c r="G212" s="19">
        <v>13.37</v>
      </c>
      <c r="H212" s="19">
        <v>1.78</v>
      </c>
      <c r="I212" s="19">
        <v>270.88</v>
      </c>
      <c r="J212" s="19">
        <v>195</v>
      </c>
      <c r="K212" s="19">
        <v>84.8</v>
      </c>
      <c r="L212" s="19">
        <v>50.8</v>
      </c>
      <c r="M212" s="19">
        <v>21.6</v>
      </c>
      <c r="N212" s="19">
        <v>90.2</v>
      </c>
      <c r="O212" s="19">
        <v>0.9</v>
      </c>
      <c r="P212" s="19">
        <v>34</v>
      </c>
      <c r="Q212" s="19">
        <v>0.08</v>
      </c>
      <c r="R212" s="19">
        <v>0.72</v>
      </c>
      <c r="S212" s="19">
        <v>0.92</v>
      </c>
      <c r="T212" s="19">
        <v>0.04</v>
      </c>
    </row>
    <row r="213" spans="1:20" x14ac:dyDescent="0.25">
      <c r="A213" s="19"/>
      <c r="B213" s="19"/>
      <c r="C213" s="5" t="s">
        <v>42</v>
      </c>
      <c r="D213" s="5"/>
      <c r="E213" s="19"/>
      <c r="F213" s="24">
        <f t="shared" ref="F213:T213" si="30">SUM(F207:F212)</f>
        <v>34.6</v>
      </c>
      <c r="G213" s="24">
        <f t="shared" si="30"/>
        <v>29.42</v>
      </c>
      <c r="H213" s="24">
        <f t="shared" si="30"/>
        <v>90.13000000000001</v>
      </c>
      <c r="I213" s="24">
        <f t="shared" si="30"/>
        <v>907.48</v>
      </c>
      <c r="J213" s="24">
        <f t="shared" si="30"/>
        <v>473.59999999999997</v>
      </c>
      <c r="K213" s="24">
        <f t="shared" si="30"/>
        <v>155.9</v>
      </c>
      <c r="L213" s="24">
        <f t="shared" si="30"/>
        <v>384.5</v>
      </c>
      <c r="M213" s="24">
        <f t="shared" si="30"/>
        <v>42.4</v>
      </c>
      <c r="N213" s="24">
        <f t="shared" si="30"/>
        <v>231.89999999999998</v>
      </c>
      <c r="O213" s="24">
        <f t="shared" si="30"/>
        <v>2.9699999999999998</v>
      </c>
      <c r="P213" s="24">
        <f t="shared" si="30"/>
        <v>34.159999999999997</v>
      </c>
      <c r="Q213" s="24">
        <f t="shared" si="30"/>
        <v>0.19</v>
      </c>
      <c r="R213" s="24">
        <f t="shared" si="30"/>
        <v>0.94</v>
      </c>
      <c r="S213" s="24">
        <f t="shared" si="30"/>
        <v>2.4</v>
      </c>
      <c r="T213" s="24">
        <f t="shared" si="30"/>
        <v>1.62</v>
      </c>
    </row>
    <row r="214" spans="1:20" x14ac:dyDescent="0.25">
      <c r="A214" s="19"/>
      <c r="B214" s="19"/>
      <c r="C214" s="8" t="s">
        <v>43</v>
      </c>
      <c r="D214" s="8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9" t="s">
        <v>102</v>
      </c>
      <c r="B215" s="19">
        <v>1</v>
      </c>
      <c r="C215" s="6" t="s">
        <v>103</v>
      </c>
      <c r="D215" s="6"/>
      <c r="E215" s="19">
        <v>250</v>
      </c>
      <c r="F215" s="19">
        <v>2.5</v>
      </c>
      <c r="G215" s="19">
        <v>2.8</v>
      </c>
      <c r="H215" s="19">
        <v>17</v>
      </c>
      <c r="I215" s="19">
        <v>103.25</v>
      </c>
      <c r="J215" s="19">
        <v>276.60000000000002</v>
      </c>
      <c r="K215" s="19">
        <v>539.41</v>
      </c>
      <c r="L215" s="19">
        <v>28.15</v>
      </c>
      <c r="M215" s="19">
        <v>33.81</v>
      </c>
      <c r="N215" s="19">
        <v>120.59</v>
      </c>
      <c r="O215" s="19">
        <v>1.52</v>
      </c>
      <c r="P215" s="19">
        <v>0</v>
      </c>
      <c r="Q215" s="19">
        <v>0.12</v>
      </c>
      <c r="R215" s="19">
        <v>0.11</v>
      </c>
      <c r="S215" s="19">
        <v>2.15</v>
      </c>
      <c r="T215" s="19">
        <v>7.65</v>
      </c>
    </row>
    <row r="216" spans="1:20" x14ac:dyDescent="0.25">
      <c r="A216" s="19" t="s">
        <v>128</v>
      </c>
      <c r="B216" s="19">
        <v>2</v>
      </c>
      <c r="C216" s="6" t="s">
        <v>129</v>
      </c>
      <c r="D216" s="6"/>
      <c r="E216" s="19">
        <v>150</v>
      </c>
      <c r="F216" s="19">
        <v>14.94</v>
      </c>
      <c r="G216" s="19">
        <v>9.02</v>
      </c>
      <c r="H216" s="19">
        <v>25.8</v>
      </c>
      <c r="I216" s="19">
        <v>244.5</v>
      </c>
      <c r="J216" s="19">
        <v>0</v>
      </c>
      <c r="K216" s="19">
        <v>190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</row>
    <row r="217" spans="1:20" ht="25.5" x14ac:dyDescent="0.25">
      <c r="A217" s="25" t="s">
        <v>51</v>
      </c>
      <c r="B217" s="19">
        <v>3</v>
      </c>
      <c r="C217" s="6" t="s">
        <v>52</v>
      </c>
      <c r="D217" s="6"/>
      <c r="E217" s="21">
        <v>30</v>
      </c>
      <c r="F217" s="19">
        <v>0.3</v>
      </c>
      <c r="G217" s="19">
        <v>1.55</v>
      </c>
      <c r="H217" s="19">
        <v>1.18</v>
      </c>
      <c r="I217" s="19">
        <v>19.75</v>
      </c>
      <c r="J217" s="19">
        <v>12</v>
      </c>
      <c r="K217" s="19">
        <v>58</v>
      </c>
      <c r="L217" s="19">
        <v>4.2</v>
      </c>
      <c r="M217" s="19">
        <v>6</v>
      </c>
      <c r="N217" s="19">
        <v>7.8</v>
      </c>
      <c r="O217" s="19">
        <v>0.27</v>
      </c>
      <c r="P217" s="19">
        <v>0.06</v>
      </c>
      <c r="Q217" s="19">
        <v>1.4999999999999999E-2</v>
      </c>
      <c r="R217" s="19">
        <v>0.01</v>
      </c>
      <c r="S217" s="19">
        <v>0.18</v>
      </c>
      <c r="T217" s="19">
        <v>7.5</v>
      </c>
    </row>
    <row r="218" spans="1:20" x14ac:dyDescent="0.25">
      <c r="A218" s="19" t="s">
        <v>53</v>
      </c>
      <c r="B218" s="19">
        <v>4</v>
      </c>
      <c r="C218" s="6" t="s">
        <v>54</v>
      </c>
      <c r="D218" s="6"/>
      <c r="E218" s="21">
        <v>60</v>
      </c>
      <c r="F218" s="19">
        <v>6.48</v>
      </c>
      <c r="G218" s="19">
        <v>0.8</v>
      </c>
      <c r="H218" s="19">
        <v>39.04</v>
      </c>
      <c r="I218" s="19">
        <v>193.6</v>
      </c>
      <c r="J218" s="19">
        <v>113.4</v>
      </c>
      <c r="K218" s="19">
        <v>39.9</v>
      </c>
      <c r="L218" s="19">
        <v>6.9</v>
      </c>
      <c r="M218" s="19">
        <v>9.9</v>
      </c>
      <c r="N218" s="19">
        <v>26.1</v>
      </c>
      <c r="O218" s="19">
        <v>0.6</v>
      </c>
      <c r="P218" s="19">
        <v>0</v>
      </c>
      <c r="Q218" s="19">
        <v>0.04</v>
      </c>
      <c r="R218" s="19">
        <v>0.02</v>
      </c>
      <c r="S218" s="19">
        <v>0.48</v>
      </c>
      <c r="T218" s="19">
        <v>0</v>
      </c>
    </row>
    <row r="219" spans="1:20" x14ac:dyDescent="0.25">
      <c r="A219" s="19" t="s">
        <v>38</v>
      </c>
      <c r="B219" s="19">
        <v>5</v>
      </c>
      <c r="C219" s="6" t="s">
        <v>39</v>
      </c>
      <c r="D219" s="6"/>
      <c r="E219" s="21">
        <v>200</v>
      </c>
      <c r="F219" s="19">
        <v>0.16</v>
      </c>
      <c r="G219" s="19">
        <v>0</v>
      </c>
      <c r="H219" s="19">
        <v>28.4</v>
      </c>
      <c r="I219" s="19">
        <v>120</v>
      </c>
      <c r="J219" s="19">
        <v>9.0399999999999991</v>
      </c>
      <c r="K219" s="19">
        <v>99.12</v>
      </c>
      <c r="L219" s="19">
        <v>14.88</v>
      </c>
      <c r="M219" s="19">
        <v>3.6</v>
      </c>
      <c r="N219" s="19">
        <v>6.2</v>
      </c>
      <c r="O219" s="19">
        <v>0.61</v>
      </c>
      <c r="P219" s="19">
        <v>0</v>
      </c>
      <c r="Q219" s="19">
        <v>0.01</v>
      </c>
      <c r="R219" s="19">
        <v>0.01</v>
      </c>
      <c r="S219" s="19">
        <v>0.15</v>
      </c>
      <c r="T219" s="19">
        <v>1.72</v>
      </c>
    </row>
    <row r="220" spans="1:20" x14ac:dyDescent="0.25">
      <c r="A220" s="19"/>
      <c r="B220" s="19"/>
      <c r="C220" s="5" t="s">
        <v>57</v>
      </c>
      <c r="D220" s="5"/>
      <c r="E220" s="24"/>
      <c r="F220" s="24">
        <f t="shared" ref="F220:T220" si="31">SUM(F215:F219)</f>
        <v>24.38</v>
      </c>
      <c r="G220" s="24">
        <f t="shared" si="31"/>
        <v>14.170000000000002</v>
      </c>
      <c r="H220" s="24">
        <f t="shared" si="31"/>
        <v>111.41999999999999</v>
      </c>
      <c r="I220" s="24">
        <f t="shared" si="31"/>
        <v>681.1</v>
      </c>
      <c r="J220" s="24">
        <f t="shared" si="31"/>
        <v>411.04</v>
      </c>
      <c r="K220" s="24">
        <f t="shared" si="31"/>
        <v>926.43</v>
      </c>
      <c r="L220" s="24">
        <f t="shared" si="31"/>
        <v>54.13</v>
      </c>
      <c r="M220" s="24">
        <f t="shared" si="31"/>
        <v>53.31</v>
      </c>
      <c r="N220" s="24">
        <f t="shared" si="31"/>
        <v>160.69</v>
      </c>
      <c r="O220" s="24">
        <f t="shared" si="31"/>
        <v>3</v>
      </c>
      <c r="P220" s="24">
        <f t="shared" si="31"/>
        <v>0.06</v>
      </c>
      <c r="Q220" s="24">
        <f t="shared" si="31"/>
        <v>0.18500000000000003</v>
      </c>
      <c r="R220" s="24">
        <f t="shared" si="31"/>
        <v>0.15</v>
      </c>
      <c r="S220" s="24">
        <f t="shared" si="31"/>
        <v>2.96</v>
      </c>
      <c r="T220" s="24">
        <f t="shared" si="31"/>
        <v>16.87</v>
      </c>
    </row>
    <row r="221" spans="1:20" x14ac:dyDescent="0.25">
      <c r="A221" s="19"/>
      <c r="B221" s="19"/>
      <c r="C221" s="5" t="s">
        <v>58</v>
      </c>
      <c r="D221" s="5"/>
      <c r="E221" s="24"/>
      <c r="F221" s="24">
        <f t="shared" ref="F221:P221" si="32">F213+F220</f>
        <v>58.980000000000004</v>
      </c>
      <c r="G221" s="24">
        <f t="shared" si="32"/>
        <v>43.59</v>
      </c>
      <c r="H221" s="24">
        <f t="shared" si="32"/>
        <v>201.55</v>
      </c>
      <c r="I221" s="24">
        <f t="shared" si="32"/>
        <v>1588.58</v>
      </c>
      <c r="J221" s="24">
        <f t="shared" si="32"/>
        <v>884.64</v>
      </c>
      <c r="K221" s="24">
        <f t="shared" si="32"/>
        <v>1082.33</v>
      </c>
      <c r="L221" s="24">
        <f t="shared" si="32"/>
        <v>438.63</v>
      </c>
      <c r="M221" s="24">
        <f t="shared" si="32"/>
        <v>95.710000000000008</v>
      </c>
      <c r="N221" s="24">
        <f t="shared" si="32"/>
        <v>392.59</v>
      </c>
      <c r="O221" s="24">
        <f t="shared" si="32"/>
        <v>5.97</v>
      </c>
      <c r="P221" s="24">
        <f t="shared" si="32"/>
        <v>34.22</v>
      </c>
      <c r="Q221" s="24">
        <f>SUM(Q215:Q220)</f>
        <v>0.37000000000000005</v>
      </c>
      <c r="R221" s="24">
        <f>SUM(R215:R220)</f>
        <v>0.3</v>
      </c>
      <c r="S221" s="24">
        <f>SUM(S215:S220)</f>
        <v>5.92</v>
      </c>
      <c r="T221" s="24">
        <f>SUM(T215:T220)</f>
        <v>33.74</v>
      </c>
    </row>
    <row r="222" spans="1:20" x14ac:dyDescent="0.25">
      <c r="A222" s="4">
        <v>44728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25">
      <c r="A223" s="19"/>
      <c r="B223" s="19"/>
      <c r="C223" s="8" t="s">
        <v>130</v>
      </c>
      <c r="D223" s="8"/>
      <c r="E223" s="17"/>
      <c r="F223" s="10" t="s">
        <v>9</v>
      </c>
      <c r="G223" s="10"/>
      <c r="H223" s="10"/>
      <c r="I223" s="17"/>
      <c r="J223" s="10" t="s">
        <v>10</v>
      </c>
      <c r="K223" s="10"/>
      <c r="L223" s="10"/>
      <c r="M223" s="10"/>
      <c r="N223" s="10"/>
      <c r="O223" s="10"/>
      <c r="P223" s="10" t="s">
        <v>11</v>
      </c>
      <c r="Q223" s="10"/>
      <c r="R223" s="10"/>
      <c r="S223" s="10"/>
      <c r="T223" s="10"/>
    </row>
    <row r="224" spans="1:20" x14ac:dyDescent="0.25">
      <c r="A224" s="19"/>
      <c r="B224" s="19"/>
      <c r="C224" s="8" t="s">
        <v>32</v>
      </c>
      <c r="D224" s="8"/>
      <c r="E224" s="18" t="s">
        <v>15</v>
      </c>
      <c r="F224" s="17" t="s">
        <v>16</v>
      </c>
      <c r="G224" s="17" t="s">
        <v>17</v>
      </c>
      <c r="H224" s="17" t="s">
        <v>18</v>
      </c>
      <c r="I224" s="17" t="s">
        <v>19</v>
      </c>
      <c r="J224" s="17" t="s">
        <v>20</v>
      </c>
      <c r="K224" s="17" t="s">
        <v>21</v>
      </c>
      <c r="L224" s="17" t="s">
        <v>22</v>
      </c>
      <c r="M224" s="17" t="s">
        <v>23</v>
      </c>
      <c r="N224" s="17" t="s">
        <v>24</v>
      </c>
      <c r="O224" s="17" t="s">
        <v>25</v>
      </c>
      <c r="P224" s="17" t="s">
        <v>26</v>
      </c>
      <c r="Q224" s="17" t="s">
        <v>27</v>
      </c>
      <c r="R224" s="17" t="s">
        <v>28</v>
      </c>
      <c r="S224" s="17" t="s">
        <v>29</v>
      </c>
      <c r="T224" s="17" t="s">
        <v>30</v>
      </c>
    </row>
    <row r="225" spans="1:20" ht="23.85" customHeight="1" x14ac:dyDescent="0.25">
      <c r="A225" s="19" t="s">
        <v>33</v>
      </c>
      <c r="B225" s="19">
        <v>1</v>
      </c>
      <c r="C225" s="7" t="s">
        <v>108</v>
      </c>
      <c r="D225" s="7"/>
      <c r="E225" s="21">
        <v>150</v>
      </c>
      <c r="F225" s="19">
        <v>6.14</v>
      </c>
      <c r="G225" s="19">
        <v>11.52</v>
      </c>
      <c r="H225" s="19">
        <v>81.69</v>
      </c>
      <c r="I225" s="19">
        <v>443.66</v>
      </c>
      <c r="J225" s="19">
        <v>0</v>
      </c>
      <c r="K225" s="19">
        <v>0</v>
      </c>
      <c r="L225" s="19">
        <v>20.9</v>
      </c>
      <c r="M225" s="19">
        <v>0</v>
      </c>
      <c r="N225" s="19">
        <v>0</v>
      </c>
      <c r="O225" s="19">
        <v>1.67</v>
      </c>
      <c r="P225" s="19">
        <v>0</v>
      </c>
      <c r="Q225" s="19">
        <v>0.11</v>
      </c>
      <c r="R225" s="19">
        <v>0.13</v>
      </c>
      <c r="S225" s="19">
        <v>0</v>
      </c>
      <c r="T225" s="19">
        <v>0.31</v>
      </c>
    </row>
    <row r="226" spans="1:20" x14ac:dyDescent="0.25">
      <c r="A226" s="19" t="s">
        <v>35</v>
      </c>
      <c r="B226" s="19">
        <v>2</v>
      </c>
      <c r="C226" s="22" t="s">
        <v>36</v>
      </c>
      <c r="D226" s="23"/>
      <c r="E226" s="21" t="s">
        <v>37</v>
      </c>
      <c r="F226" s="19">
        <v>21.92</v>
      </c>
      <c r="G226" s="19">
        <v>20.260000000000002</v>
      </c>
      <c r="H226" s="19">
        <v>18.239999999999998</v>
      </c>
      <c r="I226" s="19">
        <v>374.4</v>
      </c>
      <c r="J226" s="19">
        <v>129.6</v>
      </c>
      <c r="K226" s="19">
        <v>261.60000000000002</v>
      </c>
      <c r="L226" s="19">
        <v>296</v>
      </c>
      <c r="M226" s="19">
        <v>48.8</v>
      </c>
      <c r="N226" s="19">
        <v>428.4</v>
      </c>
      <c r="O226" s="19">
        <v>1.6</v>
      </c>
      <c r="P226" s="19">
        <v>0.15</v>
      </c>
      <c r="Q226" s="19">
        <v>0.12</v>
      </c>
      <c r="R226" s="19">
        <v>0.52</v>
      </c>
      <c r="S226" s="19">
        <v>1.24</v>
      </c>
      <c r="T226" s="19">
        <v>0.48</v>
      </c>
    </row>
    <row r="227" spans="1:20" x14ac:dyDescent="0.25">
      <c r="A227" s="19" t="s">
        <v>55</v>
      </c>
      <c r="B227" s="19">
        <v>3</v>
      </c>
      <c r="C227" s="6" t="s">
        <v>56</v>
      </c>
      <c r="D227" s="6"/>
      <c r="E227" s="21">
        <v>200</v>
      </c>
      <c r="F227" s="19">
        <v>2.8</v>
      </c>
      <c r="G227" s="19">
        <v>3.2</v>
      </c>
      <c r="H227" s="19">
        <v>24.66</v>
      </c>
      <c r="I227" s="19">
        <v>134</v>
      </c>
      <c r="J227" s="19">
        <v>0.1</v>
      </c>
      <c r="K227" s="19">
        <v>0.3</v>
      </c>
      <c r="L227" s="19">
        <v>0.2</v>
      </c>
      <c r="M227" s="19">
        <v>0</v>
      </c>
      <c r="N227" s="19">
        <v>0</v>
      </c>
      <c r="O227" s="19">
        <v>0.03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</row>
    <row r="228" spans="1:20" x14ac:dyDescent="0.25">
      <c r="A228" s="19"/>
      <c r="B228" s="19">
        <v>4</v>
      </c>
      <c r="C228" s="3" t="s">
        <v>74</v>
      </c>
      <c r="D228" s="3"/>
      <c r="E228" s="21">
        <v>50</v>
      </c>
      <c r="F228" s="19">
        <v>0.96</v>
      </c>
      <c r="G228" s="19">
        <v>0.56000000000000005</v>
      </c>
      <c r="H228" s="19">
        <v>15.54</v>
      </c>
      <c r="I228" s="19">
        <v>229</v>
      </c>
      <c r="J228" s="19">
        <v>195</v>
      </c>
      <c r="K228" s="19">
        <v>84.8</v>
      </c>
      <c r="L228" s="19">
        <v>50.8</v>
      </c>
      <c r="M228" s="19">
        <v>21.6</v>
      </c>
      <c r="N228" s="19">
        <v>90.2</v>
      </c>
      <c r="O228" s="19">
        <v>0.9</v>
      </c>
      <c r="P228" s="19">
        <v>34</v>
      </c>
      <c r="Q228" s="19">
        <v>0.08</v>
      </c>
      <c r="R228" s="19">
        <v>0.72</v>
      </c>
      <c r="S228" s="19">
        <v>0.92</v>
      </c>
      <c r="T228" s="19">
        <v>0.04</v>
      </c>
    </row>
    <row r="229" spans="1:20" x14ac:dyDescent="0.25">
      <c r="A229" s="19"/>
      <c r="B229" s="19"/>
      <c r="C229" s="5" t="s">
        <v>42</v>
      </c>
      <c r="D229" s="5"/>
      <c r="E229" s="26"/>
      <c r="F229" s="24">
        <f t="shared" ref="F229:T229" si="33">SUM(F225:F228)</f>
        <v>31.820000000000004</v>
      </c>
      <c r="G229" s="24">
        <f t="shared" si="33"/>
        <v>35.540000000000006</v>
      </c>
      <c r="H229" s="24">
        <f t="shared" si="33"/>
        <v>140.13</v>
      </c>
      <c r="I229" s="24">
        <f t="shared" si="33"/>
        <v>1181.06</v>
      </c>
      <c r="J229" s="24">
        <f t="shared" si="33"/>
        <v>324.7</v>
      </c>
      <c r="K229" s="24">
        <f t="shared" si="33"/>
        <v>346.70000000000005</v>
      </c>
      <c r="L229" s="24">
        <f t="shared" si="33"/>
        <v>367.9</v>
      </c>
      <c r="M229" s="24">
        <f t="shared" si="33"/>
        <v>70.400000000000006</v>
      </c>
      <c r="N229" s="24">
        <f t="shared" si="33"/>
        <v>518.6</v>
      </c>
      <c r="O229" s="24">
        <f t="shared" si="33"/>
        <v>4.2</v>
      </c>
      <c r="P229" s="24">
        <f t="shared" si="33"/>
        <v>34.15</v>
      </c>
      <c r="Q229" s="24">
        <f t="shared" si="33"/>
        <v>0.31</v>
      </c>
      <c r="R229" s="24">
        <f t="shared" si="33"/>
        <v>1.37</v>
      </c>
      <c r="S229" s="24">
        <f t="shared" si="33"/>
        <v>2.16</v>
      </c>
      <c r="T229" s="24">
        <f t="shared" si="33"/>
        <v>0.83000000000000007</v>
      </c>
    </row>
    <row r="230" spans="1:20" x14ac:dyDescent="0.25">
      <c r="A230" s="19"/>
      <c r="B230" s="19"/>
      <c r="C230" s="8" t="s">
        <v>43</v>
      </c>
      <c r="D230" s="8"/>
      <c r="E230" s="21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9" t="s">
        <v>123</v>
      </c>
      <c r="B231" s="19">
        <v>1</v>
      </c>
      <c r="C231" s="6" t="s">
        <v>124</v>
      </c>
      <c r="D231" s="6"/>
      <c r="E231" s="21">
        <v>250</v>
      </c>
      <c r="F231" s="19">
        <v>2.5</v>
      </c>
      <c r="G231" s="19">
        <v>2.8</v>
      </c>
      <c r="H231" s="19">
        <v>17</v>
      </c>
      <c r="I231" s="19">
        <v>103.25</v>
      </c>
      <c r="J231" s="19">
        <v>107.7</v>
      </c>
      <c r="K231" s="19">
        <v>472.73</v>
      </c>
      <c r="L231" s="19">
        <v>38.08</v>
      </c>
      <c r="M231" s="19">
        <v>35.299999999999997</v>
      </c>
      <c r="N231" s="19">
        <v>87.18</v>
      </c>
      <c r="O231" s="19">
        <v>2.0299999999999998</v>
      </c>
      <c r="P231" s="19">
        <v>0</v>
      </c>
      <c r="Q231" s="19">
        <v>0.23</v>
      </c>
      <c r="R231" s="19">
        <v>7.0000000000000007E-2</v>
      </c>
      <c r="S231" s="19">
        <v>1.1499999999999999</v>
      </c>
      <c r="T231" s="19">
        <v>5.81</v>
      </c>
    </row>
    <row r="232" spans="1:20" x14ac:dyDescent="0.25">
      <c r="A232" s="19" t="s">
        <v>131</v>
      </c>
      <c r="B232" s="19">
        <v>2</v>
      </c>
      <c r="C232" s="6" t="s">
        <v>132</v>
      </c>
      <c r="D232" s="6"/>
      <c r="E232" s="21">
        <v>150</v>
      </c>
      <c r="F232" s="19">
        <v>6.4</v>
      </c>
      <c r="G232" s="19">
        <v>1.6</v>
      </c>
      <c r="H232" s="19">
        <v>34.200000000000003</v>
      </c>
      <c r="I232" s="19">
        <v>180</v>
      </c>
      <c r="J232" s="19">
        <v>396.36</v>
      </c>
      <c r="K232" s="19">
        <v>352.18</v>
      </c>
      <c r="L232" s="19">
        <v>22.98</v>
      </c>
      <c r="M232" s="19">
        <v>185</v>
      </c>
      <c r="N232" s="19">
        <v>276.62</v>
      </c>
      <c r="O232" s="19">
        <v>6.22</v>
      </c>
      <c r="P232" s="19">
        <v>0.04</v>
      </c>
      <c r="Q232" s="19">
        <v>0.38</v>
      </c>
      <c r="R232" s="19">
        <v>0.18</v>
      </c>
      <c r="S232" s="19">
        <v>3.86</v>
      </c>
      <c r="T232" s="19">
        <v>0</v>
      </c>
    </row>
    <row r="233" spans="1:20" x14ac:dyDescent="0.25">
      <c r="A233" s="19" t="s">
        <v>95</v>
      </c>
      <c r="B233" s="19">
        <v>3</v>
      </c>
      <c r="C233" s="6" t="s">
        <v>133</v>
      </c>
      <c r="D233" s="6"/>
      <c r="E233" s="21">
        <v>50</v>
      </c>
      <c r="F233" s="19">
        <v>28.23</v>
      </c>
      <c r="G233" s="19">
        <v>22.39</v>
      </c>
      <c r="H233" s="19">
        <v>16.41</v>
      </c>
      <c r="I233" s="19">
        <v>398.97</v>
      </c>
      <c r="J233" s="19">
        <v>463.1</v>
      </c>
      <c r="K233" s="19">
        <v>214</v>
      </c>
      <c r="L233" s="19">
        <v>51.3</v>
      </c>
      <c r="M233" s="19">
        <v>23.1</v>
      </c>
      <c r="N233" s="19">
        <v>148.6</v>
      </c>
      <c r="O233" s="19">
        <v>1.61</v>
      </c>
      <c r="P233" s="19">
        <v>59</v>
      </c>
      <c r="Q233" s="19">
        <v>0.34</v>
      </c>
      <c r="R233" s="19">
        <v>0.12</v>
      </c>
      <c r="S233" s="19">
        <v>5.05</v>
      </c>
      <c r="T233" s="19">
        <v>0.54</v>
      </c>
    </row>
    <row r="234" spans="1:20" ht="25.5" x14ac:dyDescent="0.25">
      <c r="A234" s="25" t="s">
        <v>51</v>
      </c>
      <c r="B234" s="19">
        <v>4</v>
      </c>
      <c r="C234" s="6" t="s">
        <v>52</v>
      </c>
      <c r="D234" s="6"/>
      <c r="E234" s="21">
        <v>30</v>
      </c>
      <c r="F234" s="19">
        <v>0.3</v>
      </c>
      <c r="G234" s="19">
        <v>1.55</v>
      </c>
      <c r="H234" s="19">
        <v>1.18</v>
      </c>
      <c r="I234" s="19">
        <v>19.75</v>
      </c>
      <c r="J234" s="19">
        <v>12</v>
      </c>
      <c r="K234" s="19">
        <v>58</v>
      </c>
      <c r="L234" s="19">
        <v>4.2</v>
      </c>
      <c r="M234" s="19">
        <v>6</v>
      </c>
      <c r="N234" s="19">
        <v>7.8</v>
      </c>
      <c r="O234" s="19">
        <v>0.27</v>
      </c>
      <c r="P234" s="19">
        <v>0.06</v>
      </c>
      <c r="Q234" s="19">
        <v>1.4999999999999999E-2</v>
      </c>
      <c r="R234" s="19">
        <v>0.01</v>
      </c>
      <c r="S234" s="19">
        <v>0.18</v>
      </c>
      <c r="T234" s="19">
        <v>7.5</v>
      </c>
    </row>
    <row r="235" spans="1:20" x14ac:dyDescent="0.25">
      <c r="A235" s="19" t="s">
        <v>53</v>
      </c>
      <c r="B235" s="19">
        <v>5</v>
      </c>
      <c r="C235" s="6" t="s">
        <v>54</v>
      </c>
      <c r="D235" s="6"/>
      <c r="E235" s="21">
        <v>60</v>
      </c>
      <c r="F235" s="19">
        <v>6.48</v>
      </c>
      <c r="G235" s="19">
        <v>0.8</v>
      </c>
      <c r="H235" s="19">
        <v>39.04</v>
      </c>
      <c r="I235" s="19">
        <v>193.6</v>
      </c>
      <c r="J235" s="19">
        <v>113.4</v>
      </c>
      <c r="K235" s="19">
        <v>39.9</v>
      </c>
      <c r="L235" s="19">
        <v>6.9</v>
      </c>
      <c r="M235" s="19">
        <v>9.9</v>
      </c>
      <c r="N235" s="19">
        <v>26.1</v>
      </c>
      <c r="O235" s="19">
        <v>0.6</v>
      </c>
      <c r="P235" s="19">
        <v>0</v>
      </c>
      <c r="Q235" s="19">
        <v>0.04</v>
      </c>
      <c r="R235" s="19">
        <v>0.02</v>
      </c>
      <c r="S235" s="19">
        <v>0.48</v>
      </c>
      <c r="T235" s="19">
        <v>0</v>
      </c>
    </row>
    <row r="236" spans="1:20" x14ac:dyDescent="0.25">
      <c r="A236" s="19" t="s">
        <v>64</v>
      </c>
      <c r="B236" s="19">
        <v>6</v>
      </c>
      <c r="C236" s="6" t="s">
        <v>110</v>
      </c>
      <c r="D236" s="6"/>
      <c r="E236" s="21">
        <v>200</v>
      </c>
      <c r="F236" s="19">
        <v>0.4</v>
      </c>
      <c r="G236" s="19">
        <v>0.2</v>
      </c>
      <c r="H236" s="19">
        <v>14.2</v>
      </c>
      <c r="I236" s="19">
        <v>56</v>
      </c>
      <c r="J236" s="19">
        <v>0.2</v>
      </c>
      <c r="K236" s="19">
        <v>5.2</v>
      </c>
      <c r="L236" s="19">
        <v>8</v>
      </c>
      <c r="M236" s="19">
        <v>0.9</v>
      </c>
      <c r="N236" s="19">
        <v>1.6</v>
      </c>
      <c r="O236" s="19">
        <v>0.19</v>
      </c>
      <c r="P236" s="19">
        <v>0</v>
      </c>
      <c r="Q236" s="19">
        <v>0</v>
      </c>
      <c r="R236" s="19">
        <v>0</v>
      </c>
      <c r="S236" s="19">
        <v>0.02</v>
      </c>
      <c r="T236" s="19">
        <v>0.02</v>
      </c>
    </row>
    <row r="237" spans="1:20" x14ac:dyDescent="0.25">
      <c r="A237" s="19"/>
      <c r="B237" s="19"/>
      <c r="C237" s="5" t="s">
        <v>57</v>
      </c>
      <c r="D237" s="5"/>
      <c r="E237" s="24"/>
      <c r="F237" s="24">
        <f t="shared" ref="F237:T237" si="34">SUM(F231:F236)</f>
        <v>44.309999999999995</v>
      </c>
      <c r="G237" s="24">
        <f t="shared" si="34"/>
        <v>29.34</v>
      </c>
      <c r="H237" s="24">
        <f t="shared" si="34"/>
        <v>122.03000000000002</v>
      </c>
      <c r="I237" s="24">
        <f t="shared" si="34"/>
        <v>951.57</v>
      </c>
      <c r="J237" s="24">
        <f t="shared" si="34"/>
        <v>1092.7600000000002</v>
      </c>
      <c r="K237" s="24">
        <f t="shared" si="34"/>
        <v>1142.0100000000002</v>
      </c>
      <c r="L237" s="24">
        <f t="shared" si="34"/>
        <v>131.46</v>
      </c>
      <c r="M237" s="24">
        <f t="shared" si="34"/>
        <v>260.2</v>
      </c>
      <c r="N237" s="24">
        <f t="shared" si="34"/>
        <v>547.9</v>
      </c>
      <c r="O237" s="24">
        <f t="shared" si="34"/>
        <v>10.919999999999998</v>
      </c>
      <c r="P237" s="24">
        <f t="shared" si="34"/>
        <v>59.1</v>
      </c>
      <c r="Q237" s="24">
        <f t="shared" si="34"/>
        <v>1.0049999999999999</v>
      </c>
      <c r="R237" s="24">
        <f t="shared" si="34"/>
        <v>0.4</v>
      </c>
      <c r="S237" s="24">
        <f t="shared" si="34"/>
        <v>10.739999999999998</v>
      </c>
      <c r="T237" s="24">
        <f t="shared" si="34"/>
        <v>13.87</v>
      </c>
    </row>
    <row r="238" spans="1:20" x14ac:dyDescent="0.25">
      <c r="A238" s="19"/>
      <c r="B238" s="19"/>
      <c r="C238" s="5" t="s">
        <v>58</v>
      </c>
      <c r="D238" s="5"/>
      <c r="E238" s="24"/>
      <c r="F238" s="24">
        <f>SUM(F231:F237)</f>
        <v>88.61999999999999</v>
      </c>
      <c r="G238" s="24">
        <f t="shared" ref="G238:T238" si="35">G229+G237</f>
        <v>64.88000000000001</v>
      </c>
      <c r="H238" s="24">
        <f t="shared" si="35"/>
        <v>262.16000000000003</v>
      </c>
      <c r="I238" s="24">
        <f t="shared" si="35"/>
        <v>2132.63</v>
      </c>
      <c r="J238" s="24">
        <f t="shared" si="35"/>
        <v>1417.4600000000003</v>
      </c>
      <c r="K238" s="24">
        <f t="shared" si="35"/>
        <v>1488.7100000000003</v>
      </c>
      <c r="L238" s="24">
        <f t="shared" si="35"/>
        <v>499.36</v>
      </c>
      <c r="M238" s="24">
        <f t="shared" si="35"/>
        <v>330.6</v>
      </c>
      <c r="N238" s="24">
        <f t="shared" si="35"/>
        <v>1066.5</v>
      </c>
      <c r="O238" s="24">
        <f t="shared" si="35"/>
        <v>15.119999999999997</v>
      </c>
      <c r="P238" s="24">
        <f t="shared" si="35"/>
        <v>93.25</v>
      </c>
      <c r="Q238" s="24">
        <f t="shared" si="35"/>
        <v>1.3149999999999999</v>
      </c>
      <c r="R238" s="24">
        <f t="shared" si="35"/>
        <v>1.77</v>
      </c>
      <c r="S238" s="24">
        <f t="shared" si="35"/>
        <v>12.899999999999999</v>
      </c>
      <c r="T238" s="24">
        <f t="shared" si="35"/>
        <v>14.7</v>
      </c>
    </row>
    <row r="239" spans="1:20" x14ac:dyDescent="0.25">
      <c r="A239" s="4">
        <v>44729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25">
      <c r="A240" s="19"/>
      <c r="B240" s="19"/>
      <c r="C240" s="8" t="s">
        <v>134</v>
      </c>
      <c r="D240" s="8"/>
      <c r="E240" s="17"/>
      <c r="F240" s="10" t="s">
        <v>9</v>
      </c>
      <c r="G240" s="10"/>
      <c r="H240" s="10"/>
      <c r="I240" s="17"/>
      <c r="J240" s="10" t="s">
        <v>10</v>
      </c>
      <c r="K240" s="10"/>
      <c r="L240" s="10"/>
      <c r="M240" s="10"/>
      <c r="N240" s="10"/>
      <c r="O240" s="10"/>
      <c r="P240" s="10" t="s">
        <v>11</v>
      </c>
      <c r="Q240" s="10"/>
      <c r="R240" s="10"/>
      <c r="S240" s="10"/>
      <c r="T240" s="10"/>
    </row>
    <row r="241" spans="1:20" x14ac:dyDescent="0.25">
      <c r="A241" s="19"/>
      <c r="B241" s="19"/>
      <c r="C241" s="8" t="s">
        <v>32</v>
      </c>
      <c r="D241" s="8"/>
      <c r="E241" s="18" t="s">
        <v>15</v>
      </c>
      <c r="F241" s="17" t="s">
        <v>16</v>
      </c>
      <c r="G241" s="17" t="s">
        <v>17</v>
      </c>
      <c r="H241" s="17" t="s">
        <v>18</v>
      </c>
      <c r="I241" s="17" t="s">
        <v>19</v>
      </c>
      <c r="J241" s="17" t="s">
        <v>20</v>
      </c>
      <c r="K241" s="17" t="s">
        <v>21</v>
      </c>
      <c r="L241" s="17" t="s">
        <v>22</v>
      </c>
      <c r="M241" s="17" t="s">
        <v>23</v>
      </c>
      <c r="N241" s="17" t="s">
        <v>24</v>
      </c>
      <c r="O241" s="17" t="s">
        <v>25</v>
      </c>
      <c r="P241" s="17" t="s">
        <v>26</v>
      </c>
      <c r="Q241" s="17" t="s">
        <v>27</v>
      </c>
      <c r="R241" s="17" t="s">
        <v>28</v>
      </c>
      <c r="S241" s="17" t="s">
        <v>29</v>
      </c>
      <c r="T241" s="17" t="s">
        <v>30</v>
      </c>
    </row>
    <row r="242" spans="1:20" x14ac:dyDescent="0.25">
      <c r="A242" s="19" t="s">
        <v>93</v>
      </c>
      <c r="B242" s="19">
        <v>2</v>
      </c>
      <c r="C242" s="6" t="s">
        <v>135</v>
      </c>
      <c r="D242" s="6"/>
      <c r="E242" s="19">
        <v>150</v>
      </c>
      <c r="F242" s="19">
        <v>3.15</v>
      </c>
      <c r="G242" s="19">
        <v>6.9</v>
      </c>
      <c r="H242" s="19">
        <v>12.75</v>
      </c>
      <c r="I242" s="19">
        <v>122.55</v>
      </c>
      <c r="J242" s="19">
        <v>0</v>
      </c>
      <c r="K242" s="19">
        <v>1138</v>
      </c>
      <c r="L242" s="19">
        <v>57.64</v>
      </c>
      <c r="M242" s="19">
        <v>48.22</v>
      </c>
      <c r="N242" s="19">
        <v>117.32</v>
      </c>
      <c r="O242" s="19">
        <v>2.1</v>
      </c>
      <c r="P242" s="19">
        <v>0.04</v>
      </c>
      <c r="Q242" s="19">
        <v>0.24</v>
      </c>
      <c r="R242" s="19">
        <v>0.14000000000000001</v>
      </c>
      <c r="S242" s="19">
        <v>2.6</v>
      </c>
      <c r="T242" s="19">
        <v>40</v>
      </c>
    </row>
    <row r="243" spans="1:20" x14ac:dyDescent="0.25">
      <c r="A243" s="19" t="s">
        <v>95</v>
      </c>
      <c r="B243" s="19">
        <v>3</v>
      </c>
      <c r="C243" s="6" t="s">
        <v>96</v>
      </c>
      <c r="D243" s="6"/>
      <c r="E243" s="21">
        <v>50</v>
      </c>
      <c r="F243" s="19">
        <v>11.46</v>
      </c>
      <c r="G243" s="19">
        <v>13.73</v>
      </c>
      <c r="H243" s="19">
        <v>3.9</v>
      </c>
      <c r="I243" s="19">
        <v>227.55</v>
      </c>
      <c r="J243" s="19">
        <v>347.33</v>
      </c>
      <c r="K243" s="19">
        <v>160.5</v>
      </c>
      <c r="L243" s="19">
        <v>38.479999999999997</v>
      </c>
      <c r="M243" s="19">
        <v>17.329999999999998</v>
      </c>
      <c r="N243" s="19">
        <v>111.45</v>
      </c>
      <c r="O243" s="19">
        <v>1.2</v>
      </c>
      <c r="P243" s="19">
        <v>44.25</v>
      </c>
      <c r="Q243" s="19">
        <v>0.26</v>
      </c>
      <c r="R243" s="19">
        <v>0.09</v>
      </c>
      <c r="S243" s="19">
        <v>3.79</v>
      </c>
      <c r="T243" s="19">
        <v>0.41</v>
      </c>
    </row>
    <row r="244" spans="1:20" ht="25.5" x14ac:dyDescent="0.25">
      <c r="A244" s="25" t="s">
        <v>51</v>
      </c>
      <c r="B244" s="19">
        <v>4</v>
      </c>
      <c r="C244" s="6" t="s">
        <v>52</v>
      </c>
      <c r="D244" s="6"/>
      <c r="E244" s="21">
        <v>30</v>
      </c>
      <c r="F244" s="19">
        <v>0.3</v>
      </c>
      <c r="G244" s="19">
        <v>1.55</v>
      </c>
      <c r="H244" s="19">
        <v>1.18</v>
      </c>
      <c r="I244" s="19">
        <v>19.75</v>
      </c>
      <c r="J244" s="19">
        <v>12</v>
      </c>
      <c r="K244" s="19">
        <v>58</v>
      </c>
      <c r="L244" s="19">
        <v>4.2</v>
      </c>
      <c r="M244" s="19">
        <v>6</v>
      </c>
      <c r="N244" s="19">
        <v>7.8</v>
      </c>
      <c r="O244" s="19">
        <v>0.27</v>
      </c>
      <c r="P244" s="19">
        <v>0.06</v>
      </c>
      <c r="Q244" s="19">
        <v>1.4999999999999999E-2</v>
      </c>
      <c r="R244" s="19">
        <v>0.01</v>
      </c>
      <c r="S244" s="19">
        <v>0.18</v>
      </c>
      <c r="T244" s="19">
        <v>7.5</v>
      </c>
    </row>
    <row r="245" spans="1:20" x14ac:dyDescent="0.25">
      <c r="A245" s="19" t="s">
        <v>53</v>
      </c>
      <c r="B245" s="19">
        <v>4</v>
      </c>
      <c r="C245" s="6" t="s">
        <v>54</v>
      </c>
      <c r="D245" s="6"/>
      <c r="E245" s="19">
        <v>30</v>
      </c>
      <c r="F245" s="19">
        <v>4.8600000000000003</v>
      </c>
      <c r="G245" s="19">
        <v>0.6</v>
      </c>
      <c r="H245" s="19">
        <v>29.28</v>
      </c>
      <c r="I245" s="19">
        <v>145.19999999999999</v>
      </c>
      <c r="J245" s="19">
        <v>113.4</v>
      </c>
      <c r="K245" s="19">
        <v>39.9</v>
      </c>
      <c r="L245" s="19">
        <v>6.9</v>
      </c>
      <c r="M245" s="19">
        <v>9.9</v>
      </c>
      <c r="N245" s="19">
        <v>26.1</v>
      </c>
      <c r="O245" s="19">
        <v>0.6</v>
      </c>
      <c r="P245" s="19">
        <v>0</v>
      </c>
      <c r="Q245" s="19">
        <v>0.04</v>
      </c>
      <c r="R245" s="19">
        <v>0.02</v>
      </c>
      <c r="S245" s="19">
        <v>0.48</v>
      </c>
      <c r="T245" s="19">
        <v>0</v>
      </c>
    </row>
    <row r="246" spans="1:20" x14ac:dyDescent="0.25">
      <c r="A246" s="19" t="s">
        <v>38</v>
      </c>
      <c r="B246" s="19">
        <v>5</v>
      </c>
      <c r="C246" s="6" t="s">
        <v>39</v>
      </c>
      <c r="D246" s="6"/>
      <c r="E246" s="19">
        <v>200</v>
      </c>
      <c r="F246" s="19">
        <v>0.16</v>
      </c>
      <c r="G246" s="19">
        <v>0</v>
      </c>
      <c r="H246" s="19">
        <v>28.4</v>
      </c>
      <c r="I246" s="19">
        <v>120</v>
      </c>
      <c r="J246" s="19">
        <v>9.0399999999999991</v>
      </c>
      <c r="K246" s="19">
        <v>99.12</v>
      </c>
      <c r="L246" s="19">
        <v>14.88</v>
      </c>
      <c r="M246" s="19">
        <v>3.6</v>
      </c>
      <c r="N246" s="19">
        <v>6.2</v>
      </c>
      <c r="O246" s="19">
        <v>0.61</v>
      </c>
      <c r="P246" s="19">
        <v>0</v>
      </c>
      <c r="Q246" s="19">
        <v>0.01</v>
      </c>
      <c r="R246" s="19">
        <v>0.01</v>
      </c>
      <c r="S246" s="19">
        <v>0.15</v>
      </c>
      <c r="T246" s="19">
        <v>1.72</v>
      </c>
    </row>
    <row r="247" spans="1:20" x14ac:dyDescent="0.25">
      <c r="A247" s="19"/>
      <c r="B247" s="19"/>
      <c r="C247" s="5" t="s">
        <v>42</v>
      </c>
      <c r="D247" s="5"/>
      <c r="E247" s="19"/>
      <c r="F247" s="24">
        <f t="shared" ref="F247:T247" si="36">SUM(F242:F246)</f>
        <v>19.930000000000003</v>
      </c>
      <c r="G247" s="24">
        <f t="shared" si="36"/>
        <v>22.780000000000005</v>
      </c>
      <c r="H247" s="24">
        <f t="shared" si="36"/>
        <v>75.509999999999991</v>
      </c>
      <c r="I247" s="24">
        <f t="shared" si="36"/>
        <v>635.04999999999995</v>
      </c>
      <c r="J247" s="24">
        <f t="shared" si="36"/>
        <v>481.77000000000004</v>
      </c>
      <c r="K247" s="24">
        <f t="shared" si="36"/>
        <v>1495.52</v>
      </c>
      <c r="L247" s="24">
        <f t="shared" si="36"/>
        <v>122.10000000000001</v>
      </c>
      <c r="M247" s="24">
        <f t="shared" si="36"/>
        <v>85.05</v>
      </c>
      <c r="N247" s="24">
        <f t="shared" si="36"/>
        <v>268.87</v>
      </c>
      <c r="O247" s="24">
        <f t="shared" si="36"/>
        <v>4.78</v>
      </c>
      <c r="P247" s="24">
        <f t="shared" si="36"/>
        <v>44.35</v>
      </c>
      <c r="Q247" s="24">
        <f t="shared" si="36"/>
        <v>0.56500000000000006</v>
      </c>
      <c r="R247" s="24">
        <f t="shared" si="36"/>
        <v>0.27</v>
      </c>
      <c r="S247" s="24">
        <f t="shared" si="36"/>
        <v>7.2000000000000011</v>
      </c>
      <c r="T247" s="24">
        <f t="shared" si="36"/>
        <v>49.629999999999995</v>
      </c>
    </row>
    <row r="248" spans="1:20" x14ac:dyDescent="0.25">
      <c r="A248" s="19"/>
      <c r="B248" s="19"/>
      <c r="C248" s="8" t="s">
        <v>43</v>
      </c>
      <c r="D248" s="8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9" t="s">
        <v>75</v>
      </c>
      <c r="B249" s="19">
        <v>1</v>
      </c>
      <c r="C249" s="6" t="s">
        <v>76</v>
      </c>
      <c r="D249" s="6"/>
      <c r="E249" s="19">
        <v>250</v>
      </c>
      <c r="F249" s="19">
        <v>7.75</v>
      </c>
      <c r="G249" s="19">
        <v>5.25</v>
      </c>
      <c r="H249" s="19">
        <v>9.25</v>
      </c>
      <c r="I249" s="19">
        <v>170.25</v>
      </c>
      <c r="J249" s="19">
        <v>122.42</v>
      </c>
      <c r="K249" s="19">
        <v>482.07</v>
      </c>
      <c r="L249" s="19">
        <v>19.72</v>
      </c>
      <c r="M249" s="19">
        <v>27.02</v>
      </c>
      <c r="N249" s="19">
        <v>67.349999999999994</v>
      </c>
      <c r="O249" s="19">
        <v>0.99</v>
      </c>
      <c r="P249" s="19">
        <v>0.02</v>
      </c>
      <c r="Q249" s="19">
        <v>0.10199999999999999</v>
      </c>
      <c r="R249" s="19">
        <v>6.3E-2</v>
      </c>
      <c r="S249" s="19">
        <v>1.113</v>
      </c>
      <c r="T249" s="19">
        <v>16.5</v>
      </c>
    </row>
    <row r="250" spans="1:20" x14ac:dyDescent="0.25">
      <c r="A250" s="19" t="s">
        <v>112</v>
      </c>
      <c r="B250" s="19">
        <v>2</v>
      </c>
      <c r="C250" s="6" t="s">
        <v>113</v>
      </c>
      <c r="D250" s="6"/>
      <c r="E250" s="19">
        <v>150</v>
      </c>
      <c r="F250" s="19">
        <v>5.42</v>
      </c>
      <c r="G250" s="19">
        <v>7.14</v>
      </c>
      <c r="H250" s="19">
        <v>23.14</v>
      </c>
      <c r="I250" s="19">
        <v>254</v>
      </c>
      <c r="J250" s="19">
        <v>86.6</v>
      </c>
      <c r="K250" s="19">
        <v>136.69999999999999</v>
      </c>
      <c r="L250" s="19">
        <v>25.4</v>
      </c>
      <c r="M250" s="19">
        <v>35.299999999999997</v>
      </c>
      <c r="N250" s="19">
        <v>163.9</v>
      </c>
      <c r="O250" s="19">
        <v>2.84</v>
      </c>
      <c r="P250" s="19">
        <v>20</v>
      </c>
      <c r="Q250" s="19">
        <v>0.14000000000000001</v>
      </c>
      <c r="R250" s="19">
        <v>0.05</v>
      </c>
      <c r="S250" s="19">
        <v>0.77</v>
      </c>
      <c r="T250" s="19">
        <v>0</v>
      </c>
    </row>
    <row r="251" spans="1:20" x14ac:dyDescent="0.25">
      <c r="A251" s="19" t="s">
        <v>72</v>
      </c>
      <c r="B251" s="19">
        <v>3</v>
      </c>
      <c r="C251" s="3" t="s">
        <v>73</v>
      </c>
      <c r="D251" s="3"/>
      <c r="E251" s="19">
        <v>60</v>
      </c>
      <c r="F251" s="19">
        <v>29.5</v>
      </c>
      <c r="G251" s="19">
        <v>24.4</v>
      </c>
      <c r="H251" s="19">
        <v>18.5</v>
      </c>
      <c r="I251" s="19">
        <v>400.21</v>
      </c>
      <c r="J251" s="19">
        <v>271.5</v>
      </c>
      <c r="K251" s="19">
        <v>179.1</v>
      </c>
      <c r="L251" s="19">
        <v>28.3</v>
      </c>
      <c r="M251" s="19">
        <v>24.13</v>
      </c>
      <c r="N251" s="19">
        <v>99.8</v>
      </c>
      <c r="O251" s="19">
        <v>1.1299999999999999</v>
      </c>
      <c r="P251" s="19">
        <v>18</v>
      </c>
      <c r="Q251" s="19">
        <v>7.0000000000000007E-2</v>
      </c>
      <c r="R251" s="19">
        <v>0.1</v>
      </c>
      <c r="S251" s="19">
        <v>2.0699999999999998</v>
      </c>
      <c r="T251" s="19">
        <v>0.09</v>
      </c>
    </row>
    <row r="252" spans="1:20" ht="25.5" x14ac:dyDescent="0.25">
      <c r="A252" s="25" t="s">
        <v>51</v>
      </c>
      <c r="B252" s="19">
        <v>4</v>
      </c>
      <c r="C252" s="6" t="s">
        <v>52</v>
      </c>
      <c r="D252" s="6"/>
      <c r="E252" s="21">
        <v>30</v>
      </c>
      <c r="F252" s="19">
        <v>0.3</v>
      </c>
      <c r="G252" s="19">
        <v>1.55</v>
      </c>
      <c r="H252" s="19">
        <v>1.18</v>
      </c>
      <c r="I252" s="19">
        <v>19.75</v>
      </c>
      <c r="J252" s="19">
        <v>12</v>
      </c>
      <c r="K252" s="19">
        <v>58</v>
      </c>
      <c r="L252" s="19">
        <v>4.2</v>
      </c>
      <c r="M252" s="19">
        <v>6</v>
      </c>
      <c r="N252" s="19">
        <v>7.8</v>
      </c>
      <c r="O252" s="19">
        <v>0.27</v>
      </c>
      <c r="P252" s="19">
        <v>0.06</v>
      </c>
      <c r="Q252" s="19">
        <v>1.4999999999999999E-2</v>
      </c>
      <c r="R252" s="19">
        <v>0.01</v>
      </c>
      <c r="S252" s="19">
        <v>0.18</v>
      </c>
      <c r="T252" s="19">
        <v>7.5</v>
      </c>
    </row>
    <row r="253" spans="1:20" x14ac:dyDescent="0.25">
      <c r="A253" s="19" t="s">
        <v>53</v>
      </c>
      <c r="B253" s="19">
        <v>4</v>
      </c>
      <c r="C253" s="6" t="s">
        <v>54</v>
      </c>
      <c r="D253" s="6"/>
      <c r="E253" s="19">
        <v>60</v>
      </c>
      <c r="F253" s="19">
        <v>6.48</v>
      </c>
      <c r="G253" s="19">
        <v>0.8</v>
      </c>
      <c r="H253" s="19">
        <v>39.04</v>
      </c>
      <c r="I253" s="19">
        <v>193.6</v>
      </c>
      <c r="J253" s="19">
        <v>113.4</v>
      </c>
      <c r="K253" s="19">
        <v>39.9</v>
      </c>
      <c r="L253" s="19">
        <v>6.9</v>
      </c>
      <c r="M253" s="19">
        <v>9.9</v>
      </c>
      <c r="N253" s="19">
        <v>26.1</v>
      </c>
      <c r="O253" s="19">
        <v>0.6</v>
      </c>
      <c r="P253" s="19">
        <v>0</v>
      </c>
      <c r="Q253" s="19">
        <v>0.04</v>
      </c>
      <c r="R253" s="19">
        <v>0.02</v>
      </c>
      <c r="S253" s="19">
        <v>0.48</v>
      </c>
      <c r="T253" s="19">
        <v>0</v>
      </c>
    </row>
    <row r="254" spans="1:20" x14ac:dyDescent="0.25">
      <c r="A254" s="19" t="s">
        <v>55</v>
      </c>
      <c r="B254" s="19">
        <v>6</v>
      </c>
      <c r="C254" s="6" t="s">
        <v>56</v>
      </c>
      <c r="D254" s="6"/>
      <c r="E254" s="21">
        <v>200</v>
      </c>
      <c r="F254" s="19">
        <v>2.8</v>
      </c>
      <c r="G254" s="19">
        <v>3.2</v>
      </c>
      <c r="H254" s="19">
        <v>24.66</v>
      </c>
      <c r="I254" s="19">
        <v>134</v>
      </c>
      <c r="J254" s="19">
        <v>0.1</v>
      </c>
      <c r="K254" s="19">
        <v>0.3</v>
      </c>
      <c r="L254" s="19">
        <v>0.2</v>
      </c>
      <c r="M254" s="19">
        <v>0</v>
      </c>
      <c r="N254" s="19">
        <v>0</v>
      </c>
      <c r="O254" s="19">
        <v>0.03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</row>
    <row r="255" spans="1:20" x14ac:dyDescent="0.25">
      <c r="A255" s="19" t="s">
        <v>62</v>
      </c>
      <c r="B255" s="19">
        <v>6</v>
      </c>
      <c r="C255" s="6" t="s">
        <v>91</v>
      </c>
      <c r="D255" s="6"/>
      <c r="E255" s="19">
        <v>60</v>
      </c>
      <c r="F255" s="19">
        <v>6.52</v>
      </c>
      <c r="G255" s="19">
        <v>8.6199999999999992</v>
      </c>
      <c r="H255" s="19">
        <v>1.19</v>
      </c>
      <c r="I255" s="19">
        <v>156.34</v>
      </c>
      <c r="J255" s="19">
        <v>117</v>
      </c>
      <c r="K255" s="19">
        <v>50.88</v>
      </c>
      <c r="L255" s="19">
        <v>30.48</v>
      </c>
      <c r="M255" s="19">
        <v>12.96</v>
      </c>
      <c r="N255" s="19">
        <v>54.12</v>
      </c>
      <c r="O255" s="19">
        <v>0.54</v>
      </c>
      <c r="P255" s="19">
        <v>20.399999999999999</v>
      </c>
      <c r="Q255" s="19">
        <v>0.05</v>
      </c>
      <c r="R255" s="19">
        <v>0.72</v>
      </c>
      <c r="S255" s="19">
        <v>0.92</v>
      </c>
      <c r="T255" s="19">
        <v>0.04</v>
      </c>
    </row>
    <row r="256" spans="1:20" x14ac:dyDescent="0.25">
      <c r="A256" s="19"/>
      <c r="B256" s="19"/>
      <c r="C256" s="5" t="s">
        <v>57</v>
      </c>
      <c r="D256" s="5"/>
      <c r="E256" s="19"/>
      <c r="F256" s="24">
        <f t="shared" ref="F256:T256" si="37">SUM(F249:F255)</f>
        <v>58.769999999999996</v>
      </c>
      <c r="G256" s="24">
        <f t="shared" si="37"/>
        <v>50.959999999999994</v>
      </c>
      <c r="H256" s="24">
        <f t="shared" si="37"/>
        <v>116.96</v>
      </c>
      <c r="I256" s="24">
        <f t="shared" si="37"/>
        <v>1328.1499999999999</v>
      </c>
      <c r="J256" s="24">
        <f t="shared" si="37"/>
        <v>723.02</v>
      </c>
      <c r="K256" s="24">
        <f t="shared" si="37"/>
        <v>946.94999999999993</v>
      </c>
      <c r="L256" s="24">
        <f t="shared" si="37"/>
        <v>115.20000000000002</v>
      </c>
      <c r="M256" s="24">
        <f t="shared" si="37"/>
        <v>115.31</v>
      </c>
      <c r="N256" s="24">
        <f t="shared" si="37"/>
        <v>419.07000000000005</v>
      </c>
      <c r="O256" s="24">
        <f t="shared" si="37"/>
        <v>6.4</v>
      </c>
      <c r="P256" s="24">
        <f t="shared" si="37"/>
        <v>58.48</v>
      </c>
      <c r="Q256" s="24">
        <f t="shared" si="37"/>
        <v>0.41699999999999998</v>
      </c>
      <c r="R256" s="24">
        <f t="shared" si="37"/>
        <v>0.96299999999999997</v>
      </c>
      <c r="S256" s="24">
        <f t="shared" si="37"/>
        <v>5.5329999999999995</v>
      </c>
      <c r="T256" s="24">
        <f t="shared" si="37"/>
        <v>24.13</v>
      </c>
    </row>
    <row r="257" spans="1:20" x14ac:dyDescent="0.25">
      <c r="A257" s="19"/>
      <c r="B257" s="19"/>
      <c r="C257" s="5" t="s">
        <v>58</v>
      </c>
      <c r="D257" s="5"/>
      <c r="E257" s="19"/>
      <c r="F257" s="24">
        <f t="shared" ref="F257:T257" si="38">F247+F256</f>
        <v>78.7</v>
      </c>
      <c r="G257" s="24">
        <f t="shared" si="38"/>
        <v>73.739999999999995</v>
      </c>
      <c r="H257" s="24">
        <f t="shared" si="38"/>
        <v>192.46999999999997</v>
      </c>
      <c r="I257" s="24">
        <f t="shared" si="38"/>
        <v>1963.1999999999998</v>
      </c>
      <c r="J257" s="24">
        <f t="shared" si="38"/>
        <v>1204.79</v>
      </c>
      <c r="K257" s="24">
        <f t="shared" si="38"/>
        <v>2442.4699999999998</v>
      </c>
      <c r="L257" s="24">
        <f t="shared" si="38"/>
        <v>237.3</v>
      </c>
      <c r="M257" s="24">
        <f t="shared" si="38"/>
        <v>200.36</v>
      </c>
      <c r="N257" s="24">
        <f t="shared" si="38"/>
        <v>687.94</v>
      </c>
      <c r="O257" s="24">
        <f t="shared" si="38"/>
        <v>11.18</v>
      </c>
      <c r="P257" s="24">
        <f t="shared" si="38"/>
        <v>102.83</v>
      </c>
      <c r="Q257" s="24">
        <f t="shared" si="38"/>
        <v>0.98199999999999998</v>
      </c>
      <c r="R257" s="24">
        <f t="shared" si="38"/>
        <v>1.2330000000000001</v>
      </c>
      <c r="S257" s="24">
        <f t="shared" si="38"/>
        <v>12.733000000000001</v>
      </c>
      <c r="T257" s="24">
        <f t="shared" si="38"/>
        <v>73.759999999999991</v>
      </c>
    </row>
    <row r="258" spans="1:20" x14ac:dyDescent="0.25">
      <c r="A258" s="4">
        <v>44730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5">
      <c r="A259" s="19"/>
      <c r="B259" s="19"/>
      <c r="C259" s="8" t="s">
        <v>136</v>
      </c>
      <c r="D259" s="8"/>
      <c r="E259" s="17"/>
      <c r="F259" s="10" t="s">
        <v>9</v>
      </c>
      <c r="G259" s="10"/>
      <c r="H259" s="10"/>
      <c r="I259" s="17"/>
      <c r="J259" s="10" t="s">
        <v>10</v>
      </c>
      <c r="K259" s="10"/>
      <c r="L259" s="10"/>
      <c r="M259" s="10"/>
      <c r="N259" s="10"/>
      <c r="O259" s="10"/>
      <c r="P259" s="10" t="s">
        <v>11</v>
      </c>
      <c r="Q259" s="10"/>
      <c r="R259" s="10"/>
      <c r="S259" s="10"/>
      <c r="T259" s="10"/>
    </row>
    <row r="260" spans="1:20" x14ac:dyDescent="0.25">
      <c r="A260" s="19"/>
      <c r="B260" s="19"/>
      <c r="C260" s="8" t="s">
        <v>32</v>
      </c>
      <c r="D260" s="8"/>
      <c r="E260" s="18" t="s">
        <v>15</v>
      </c>
      <c r="F260" s="17" t="s">
        <v>16</v>
      </c>
      <c r="G260" s="17" t="s">
        <v>17</v>
      </c>
      <c r="H260" s="17" t="s">
        <v>18</v>
      </c>
      <c r="I260" s="17" t="s">
        <v>19</v>
      </c>
      <c r="J260" s="17" t="s">
        <v>20</v>
      </c>
      <c r="K260" s="17" t="s">
        <v>21</v>
      </c>
      <c r="L260" s="17" t="s">
        <v>22</v>
      </c>
      <c r="M260" s="17" t="s">
        <v>23</v>
      </c>
      <c r="N260" s="17" t="s">
        <v>24</v>
      </c>
      <c r="O260" s="17" t="s">
        <v>25</v>
      </c>
      <c r="P260" s="17" t="s">
        <v>26</v>
      </c>
      <c r="Q260" s="17" t="s">
        <v>27</v>
      </c>
      <c r="R260" s="17" t="s">
        <v>28</v>
      </c>
      <c r="S260" s="17" t="s">
        <v>29</v>
      </c>
      <c r="T260" s="17" t="s">
        <v>30</v>
      </c>
    </row>
    <row r="261" spans="1:20" x14ac:dyDescent="0.25">
      <c r="A261" s="19" t="s">
        <v>47</v>
      </c>
      <c r="B261" s="19">
        <v>1</v>
      </c>
      <c r="C261" s="6" t="s">
        <v>137</v>
      </c>
      <c r="D261" s="6"/>
      <c r="E261" s="21">
        <v>150</v>
      </c>
      <c r="F261" s="19">
        <v>6.8</v>
      </c>
      <c r="G261" s="19">
        <v>0.8</v>
      </c>
      <c r="H261" s="19">
        <v>46.2</v>
      </c>
      <c r="I261" s="19">
        <v>223.2</v>
      </c>
      <c r="J261" s="19">
        <v>265.5</v>
      </c>
      <c r="K261" s="19">
        <v>18.75</v>
      </c>
      <c r="L261" s="19">
        <v>5</v>
      </c>
      <c r="M261" s="19">
        <v>21.8</v>
      </c>
      <c r="N261" s="19">
        <v>38.200000000000003</v>
      </c>
      <c r="O261" s="19">
        <v>1.1399999999999999</v>
      </c>
      <c r="P261" s="19">
        <v>20</v>
      </c>
      <c r="Q261" s="19">
        <v>0.06</v>
      </c>
      <c r="R261" s="19">
        <v>0.03</v>
      </c>
      <c r="S261" s="19">
        <v>0.18</v>
      </c>
      <c r="T261" s="19">
        <v>0</v>
      </c>
    </row>
    <row r="262" spans="1:20" x14ac:dyDescent="0.25">
      <c r="A262" s="19" t="s">
        <v>95</v>
      </c>
      <c r="B262" s="19">
        <v>2</v>
      </c>
      <c r="C262" s="6" t="s">
        <v>133</v>
      </c>
      <c r="D262" s="6"/>
      <c r="E262" s="21">
        <v>50</v>
      </c>
      <c r="F262" s="19">
        <v>28.23</v>
      </c>
      <c r="G262" s="19">
        <v>22.39</v>
      </c>
      <c r="H262" s="19">
        <v>16.41</v>
      </c>
      <c r="I262" s="19">
        <v>398.97</v>
      </c>
      <c r="J262" s="19">
        <v>463.1</v>
      </c>
      <c r="K262" s="19">
        <v>214</v>
      </c>
      <c r="L262" s="19">
        <v>51.3</v>
      </c>
      <c r="M262" s="19">
        <v>23.1</v>
      </c>
      <c r="N262" s="19">
        <v>148.6</v>
      </c>
      <c r="O262" s="19">
        <v>1.61</v>
      </c>
      <c r="P262" s="19">
        <v>59</v>
      </c>
      <c r="Q262" s="19">
        <v>0.34</v>
      </c>
      <c r="R262" s="19">
        <v>0.12</v>
      </c>
      <c r="S262" s="19">
        <v>5.05</v>
      </c>
      <c r="T262" s="19">
        <v>0.54</v>
      </c>
    </row>
    <row r="263" spans="1:20" ht="25.5" x14ac:dyDescent="0.25">
      <c r="A263" s="25" t="s">
        <v>51</v>
      </c>
      <c r="B263" s="19">
        <v>3</v>
      </c>
      <c r="C263" s="6" t="s">
        <v>52</v>
      </c>
      <c r="D263" s="6"/>
      <c r="E263" s="21">
        <v>30</v>
      </c>
      <c r="F263" s="19">
        <v>0.3</v>
      </c>
      <c r="G263" s="19">
        <v>1.55</v>
      </c>
      <c r="H263" s="19">
        <v>1.18</v>
      </c>
      <c r="I263" s="19">
        <v>19.75</v>
      </c>
      <c r="J263" s="19">
        <v>12</v>
      </c>
      <c r="K263" s="19">
        <v>58</v>
      </c>
      <c r="L263" s="19">
        <v>4.2</v>
      </c>
      <c r="M263" s="19">
        <v>6</v>
      </c>
      <c r="N263" s="19">
        <v>7.8</v>
      </c>
      <c r="O263" s="19">
        <v>0.27</v>
      </c>
      <c r="P263" s="19">
        <v>0.06</v>
      </c>
      <c r="Q263" s="19">
        <v>1.4999999999999999E-2</v>
      </c>
      <c r="R263" s="19">
        <v>0.01</v>
      </c>
      <c r="S263" s="19">
        <v>0.18</v>
      </c>
      <c r="T263" s="19">
        <v>7.5</v>
      </c>
    </row>
    <row r="264" spans="1:20" x14ac:dyDescent="0.25">
      <c r="A264" s="19" t="s">
        <v>85</v>
      </c>
      <c r="B264" s="19">
        <v>4</v>
      </c>
      <c r="C264" s="6" t="s">
        <v>86</v>
      </c>
      <c r="D264" s="6"/>
      <c r="E264" s="19">
        <v>10</v>
      </c>
      <c r="F264" s="19">
        <v>2.34</v>
      </c>
      <c r="G264" s="19">
        <v>3</v>
      </c>
      <c r="H264" s="19">
        <v>0</v>
      </c>
      <c r="I264" s="19">
        <v>37.1</v>
      </c>
      <c r="J264" s="19">
        <v>162</v>
      </c>
      <c r="K264" s="19">
        <v>20</v>
      </c>
      <c r="L264" s="19">
        <v>208</v>
      </c>
      <c r="M264" s="19">
        <v>10</v>
      </c>
      <c r="N264" s="19">
        <v>108</v>
      </c>
      <c r="O264" s="19">
        <v>0.24</v>
      </c>
      <c r="P264" s="19">
        <v>0.04</v>
      </c>
      <c r="Q264" s="19">
        <v>0.01</v>
      </c>
      <c r="R264" s="19">
        <v>0.08</v>
      </c>
      <c r="S264" s="19">
        <v>0.04</v>
      </c>
      <c r="T264" s="19">
        <v>0.56000000000000005</v>
      </c>
    </row>
    <row r="265" spans="1:20" x14ac:dyDescent="0.25">
      <c r="A265" s="19" t="s">
        <v>87</v>
      </c>
      <c r="B265" s="19">
        <v>5</v>
      </c>
      <c r="C265" s="6" t="s">
        <v>88</v>
      </c>
      <c r="D265" s="6"/>
      <c r="E265" s="19">
        <v>10</v>
      </c>
      <c r="F265" s="19">
        <v>8.3000000000000007</v>
      </c>
      <c r="G265" s="19">
        <v>0.1</v>
      </c>
      <c r="H265" s="19">
        <v>0.1</v>
      </c>
      <c r="I265" s="19">
        <v>74.8</v>
      </c>
      <c r="J265" s="19">
        <v>3</v>
      </c>
      <c r="K265" s="19">
        <v>6</v>
      </c>
      <c r="L265" s="19">
        <v>4.8</v>
      </c>
      <c r="M265" s="19">
        <v>0</v>
      </c>
      <c r="N265" s="19">
        <v>6</v>
      </c>
      <c r="O265" s="19">
        <v>0.04</v>
      </c>
      <c r="P265" s="19">
        <v>0.12</v>
      </c>
      <c r="Q265" s="19">
        <v>0</v>
      </c>
      <c r="R265" s="19">
        <v>0.02</v>
      </c>
      <c r="S265" s="19">
        <v>0.02</v>
      </c>
      <c r="T265" s="19">
        <v>0</v>
      </c>
    </row>
    <row r="266" spans="1:20" x14ac:dyDescent="0.25">
      <c r="A266" s="19" t="s">
        <v>53</v>
      </c>
      <c r="B266" s="19">
        <v>6</v>
      </c>
      <c r="C266" s="6" t="s">
        <v>54</v>
      </c>
      <c r="D266" s="6"/>
      <c r="E266" s="19">
        <v>30</v>
      </c>
      <c r="F266" s="19">
        <v>4.8600000000000003</v>
      </c>
      <c r="G266" s="19">
        <v>0.6</v>
      </c>
      <c r="H266" s="19">
        <v>29.28</v>
      </c>
      <c r="I266" s="19">
        <v>145.19999999999999</v>
      </c>
      <c r="J266" s="19">
        <v>113.4</v>
      </c>
      <c r="K266" s="19">
        <v>39.9</v>
      </c>
      <c r="L266" s="19">
        <v>6.9</v>
      </c>
      <c r="M266" s="19">
        <v>9.9</v>
      </c>
      <c r="N266" s="19">
        <v>26.1</v>
      </c>
      <c r="O266" s="19">
        <v>0.6</v>
      </c>
      <c r="P266" s="19">
        <v>0</v>
      </c>
      <c r="Q266" s="19">
        <v>0.04</v>
      </c>
      <c r="R266" s="19">
        <v>0.02</v>
      </c>
      <c r="S266" s="19">
        <v>0.48</v>
      </c>
      <c r="T266" s="19">
        <v>0</v>
      </c>
    </row>
    <row r="267" spans="1:20" x14ac:dyDescent="0.25">
      <c r="A267" s="19" t="s">
        <v>38</v>
      </c>
      <c r="B267" s="19">
        <v>7</v>
      </c>
      <c r="C267" s="6" t="s">
        <v>39</v>
      </c>
      <c r="D267" s="6"/>
      <c r="E267" s="21">
        <v>200</v>
      </c>
      <c r="F267" s="19">
        <v>0.16</v>
      </c>
      <c r="G267" s="19">
        <v>0</v>
      </c>
      <c r="H267" s="19">
        <v>28.4</v>
      </c>
      <c r="I267" s="19">
        <v>120</v>
      </c>
      <c r="J267" s="19">
        <v>9.0399999999999991</v>
      </c>
      <c r="K267" s="19">
        <v>99.12</v>
      </c>
      <c r="L267" s="19">
        <v>14.88</v>
      </c>
      <c r="M267" s="19">
        <v>3.6</v>
      </c>
      <c r="N267" s="19">
        <v>6.2</v>
      </c>
      <c r="O267" s="19">
        <v>0.61</v>
      </c>
      <c r="P267" s="19">
        <v>0</v>
      </c>
      <c r="Q267" s="19">
        <v>0.01</v>
      </c>
      <c r="R267" s="19">
        <v>0.01</v>
      </c>
      <c r="S267" s="19">
        <v>0.15</v>
      </c>
      <c r="T267" s="19">
        <v>1.72</v>
      </c>
    </row>
    <row r="268" spans="1:20" x14ac:dyDescent="0.25">
      <c r="A268" s="19"/>
      <c r="B268" s="19">
        <v>8</v>
      </c>
      <c r="C268" s="3" t="s">
        <v>74</v>
      </c>
      <c r="D268" s="3"/>
      <c r="E268" s="21">
        <v>50</v>
      </c>
      <c r="F268" s="19">
        <v>0.96</v>
      </c>
      <c r="G268" s="19">
        <v>0.56000000000000005</v>
      </c>
      <c r="H268" s="19">
        <v>15.54</v>
      </c>
      <c r="I268" s="19">
        <v>229</v>
      </c>
      <c r="J268" s="19">
        <v>195</v>
      </c>
      <c r="K268" s="19">
        <v>84.8</v>
      </c>
      <c r="L268" s="19">
        <v>50.8</v>
      </c>
      <c r="M268" s="19">
        <v>21.6</v>
      </c>
      <c r="N268" s="19">
        <v>90.2</v>
      </c>
      <c r="O268" s="19">
        <v>0.9</v>
      </c>
      <c r="P268" s="19">
        <v>34</v>
      </c>
      <c r="Q268" s="19">
        <v>0.08</v>
      </c>
      <c r="R268" s="19">
        <v>0.72</v>
      </c>
      <c r="S268" s="19">
        <v>0.92</v>
      </c>
      <c r="T268" s="19">
        <v>0.04</v>
      </c>
    </row>
    <row r="269" spans="1:20" x14ac:dyDescent="0.25">
      <c r="A269" s="19"/>
      <c r="B269" s="19"/>
      <c r="C269" s="5" t="s">
        <v>42</v>
      </c>
      <c r="D269" s="5"/>
      <c r="E269" s="19"/>
      <c r="F269" s="24">
        <f>F261+F262+F263+F264+F266+F265+F267+F268</f>
        <v>51.949999999999996</v>
      </c>
      <c r="G269" s="24">
        <f t="shared" ref="G269:T269" si="39">G261+G262+G263+G264+G265+G266+G267+G268</f>
        <v>29.000000000000004</v>
      </c>
      <c r="H269" s="24">
        <f t="shared" si="39"/>
        <v>137.10999999999999</v>
      </c>
      <c r="I269" s="24">
        <f t="shared" si="39"/>
        <v>1248.02</v>
      </c>
      <c r="J269" s="24">
        <f t="shared" si="39"/>
        <v>1223.04</v>
      </c>
      <c r="K269" s="24">
        <f t="shared" si="39"/>
        <v>540.56999999999994</v>
      </c>
      <c r="L269" s="24">
        <f t="shared" si="39"/>
        <v>345.88</v>
      </c>
      <c r="M269" s="24">
        <f t="shared" si="39"/>
        <v>96</v>
      </c>
      <c r="N269" s="24">
        <f t="shared" si="39"/>
        <v>431.1</v>
      </c>
      <c r="O269" s="24">
        <f t="shared" si="39"/>
        <v>5.41</v>
      </c>
      <c r="P269" s="24">
        <f t="shared" si="39"/>
        <v>113.22000000000001</v>
      </c>
      <c r="Q269" s="24">
        <f t="shared" si="39"/>
        <v>0.55500000000000005</v>
      </c>
      <c r="R269" s="24">
        <f t="shared" si="39"/>
        <v>1.01</v>
      </c>
      <c r="S269" s="24">
        <f t="shared" si="39"/>
        <v>7.02</v>
      </c>
      <c r="T269" s="24">
        <f t="shared" si="39"/>
        <v>10.36</v>
      </c>
    </row>
    <row r="270" spans="1:20" x14ac:dyDescent="0.25">
      <c r="A270" s="19"/>
      <c r="B270" s="19"/>
      <c r="C270" s="8" t="s">
        <v>43</v>
      </c>
      <c r="D270" s="8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9" t="s">
        <v>66</v>
      </c>
      <c r="B271" s="19">
        <v>1</v>
      </c>
      <c r="C271" s="6" t="s">
        <v>138</v>
      </c>
      <c r="D271" s="6"/>
      <c r="E271" s="19">
        <v>250</v>
      </c>
      <c r="F271" s="19">
        <v>2.25</v>
      </c>
      <c r="G271" s="19">
        <v>5.25</v>
      </c>
      <c r="H271" s="19">
        <v>7.75</v>
      </c>
      <c r="I271" s="19">
        <v>77.5</v>
      </c>
      <c r="J271" s="19">
        <v>123</v>
      </c>
      <c r="K271" s="19">
        <v>298</v>
      </c>
      <c r="L271" s="19">
        <v>42.89</v>
      </c>
      <c r="M271" s="19">
        <v>22.33</v>
      </c>
      <c r="N271" s="19">
        <v>0.66</v>
      </c>
      <c r="O271" s="19">
        <v>1.2</v>
      </c>
      <c r="P271" s="19">
        <v>0.03</v>
      </c>
      <c r="Q271" s="19">
        <v>0.05</v>
      </c>
      <c r="R271" s="19">
        <v>0.05</v>
      </c>
      <c r="S271" s="19">
        <v>0</v>
      </c>
      <c r="T271" s="19">
        <v>20.46</v>
      </c>
    </row>
    <row r="272" spans="1:20" x14ac:dyDescent="0.25">
      <c r="A272" s="19" t="s">
        <v>98</v>
      </c>
      <c r="B272" s="19">
        <v>2</v>
      </c>
      <c r="C272" s="6" t="s">
        <v>139</v>
      </c>
      <c r="D272" s="6"/>
      <c r="E272" s="19">
        <v>150</v>
      </c>
      <c r="F272" s="19">
        <v>3.65</v>
      </c>
      <c r="G272" s="19">
        <v>5.37</v>
      </c>
      <c r="H272" s="19">
        <v>36.69</v>
      </c>
      <c r="I272" s="19">
        <v>209.7</v>
      </c>
      <c r="J272" s="19">
        <v>168.3</v>
      </c>
      <c r="K272" s="19">
        <v>250.8</v>
      </c>
      <c r="L272" s="19">
        <v>20.9</v>
      </c>
      <c r="M272" s="19">
        <v>31.3</v>
      </c>
      <c r="N272" s="19">
        <v>141.5</v>
      </c>
      <c r="O272" s="19">
        <v>1.67</v>
      </c>
      <c r="P272" s="19">
        <v>29</v>
      </c>
      <c r="Q272" s="19">
        <v>0.11</v>
      </c>
      <c r="R272" s="19">
        <v>0.13</v>
      </c>
      <c r="S272" s="19">
        <v>2.69</v>
      </c>
      <c r="T272" s="19">
        <v>0.31</v>
      </c>
    </row>
    <row r="273" spans="1:20" x14ac:dyDescent="0.25">
      <c r="A273" s="19" t="s">
        <v>72</v>
      </c>
      <c r="B273" s="19">
        <v>3</v>
      </c>
      <c r="C273" s="6" t="s">
        <v>100</v>
      </c>
      <c r="D273" s="6"/>
      <c r="E273" s="19">
        <v>60</v>
      </c>
      <c r="F273" s="19">
        <v>29.5</v>
      </c>
      <c r="G273" s="19">
        <v>24.4</v>
      </c>
      <c r="H273" s="19">
        <v>18.5</v>
      </c>
      <c r="I273" s="19">
        <v>400.21</v>
      </c>
      <c r="J273" s="19">
        <v>271.5</v>
      </c>
      <c r="K273" s="19">
        <v>179.1</v>
      </c>
      <c r="L273" s="19">
        <v>28.3</v>
      </c>
      <c r="M273" s="19">
        <v>24.13</v>
      </c>
      <c r="N273" s="19">
        <v>99.8</v>
      </c>
      <c r="O273" s="19">
        <v>1.1299999999999999</v>
      </c>
      <c r="P273" s="19">
        <v>18</v>
      </c>
      <c r="Q273" s="19">
        <v>7.0000000000000007E-2</v>
      </c>
      <c r="R273" s="19">
        <v>0.1</v>
      </c>
      <c r="S273" s="19">
        <v>2.0699999999999998</v>
      </c>
      <c r="T273" s="19">
        <v>0.09</v>
      </c>
    </row>
    <row r="274" spans="1:20" ht="25.5" x14ac:dyDescent="0.25">
      <c r="A274" s="25" t="s">
        <v>51</v>
      </c>
      <c r="B274" s="19">
        <v>4</v>
      </c>
      <c r="C274" s="6" t="s">
        <v>52</v>
      </c>
      <c r="D274" s="6"/>
      <c r="E274" s="21">
        <v>30</v>
      </c>
      <c r="F274" s="19">
        <v>0.3</v>
      </c>
      <c r="G274" s="19">
        <v>1.55</v>
      </c>
      <c r="H274" s="19">
        <v>1.18</v>
      </c>
      <c r="I274" s="19">
        <v>19.75</v>
      </c>
      <c r="J274" s="19">
        <v>12</v>
      </c>
      <c r="K274" s="19">
        <v>58</v>
      </c>
      <c r="L274" s="19">
        <v>4.2</v>
      </c>
      <c r="M274" s="19">
        <v>6</v>
      </c>
      <c r="N274" s="19">
        <v>7.8</v>
      </c>
      <c r="O274" s="19">
        <v>0.27</v>
      </c>
      <c r="P274" s="19">
        <v>0.06</v>
      </c>
      <c r="Q274" s="19">
        <v>1.4999999999999999E-2</v>
      </c>
      <c r="R274" s="19">
        <v>0.01</v>
      </c>
      <c r="S274" s="19">
        <v>0.18</v>
      </c>
      <c r="T274" s="19">
        <v>7.5</v>
      </c>
    </row>
    <row r="275" spans="1:20" x14ac:dyDescent="0.25">
      <c r="A275" s="19" t="s">
        <v>53</v>
      </c>
      <c r="B275" s="19">
        <v>5</v>
      </c>
      <c r="C275" s="6" t="s">
        <v>54</v>
      </c>
      <c r="D275" s="6"/>
      <c r="E275" s="19">
        <v>60</v>
      </c>
      <c r="F275" s="19">
        <v>6.48</v>
      </c>
      <c r="G275" s="19">
        <v>0.8</v>
      </c>
      <c r="H275" s="19">
        <v>39.04</v>
      </c>
      <c r="I275" s="19">
        <v>193.6</v>
      </c>
      <c r="J275" s="19">
        <v>113.4</v>
      </c>
      <c r="K275" s="19">
        <v>39.9</v>
      </c>
      <c r="L275" s="19">
        <v>6.9</v>
      </c>
      <c r="M275" s="19">
        <v>9.9</v>
      </c>
      <c r="N275" s="19">
        <v>26.1</v>
      </c>
      <c r="O275" s="19">
        <v>0.6</v>
      </c>
      <c r="P275" s="19">
        <v>0</v>
      </c>
      <c r="Q275" s="19">
        <v>0.04</v>
      </c>
      <c r="R275" s="19">
        <v>0.02</v>
      </c>
      <c r="S275" s="19">
        <v>0.48</v>
      </c>
      <c r="T275" s="19">
        <v>0</v>
      </c>
    </row>
    <row r="276" spans="1:20" x14ac:dyDescent="0.25">
      <c r="A276" s="19" t="s">
        <v>55</v>
      </c>
      <c r="B276" s="19">
        <v>6</v>
      </c>
      <c r="C276" s="6" t="s">
        <v>56</v>
      </c>
      <c r="D276" s="6"/>
      <c r="E276" s="21">
        <v>200</v>
      </c>
      <c r="F276" s="19">
        <v>2.8</v>
      </c>
      <c r="G276" s="19">
        <v>3.2</v>
      </c>
      <c r="H276" s="19">
        <v>24.66</v>
      </c>
      <c r="I276" s="19">
        <v>134</v>
      </c>
      <c r="J276" s="19">
        <v>0.1</v>
      </c>
      <c r="K276" s="19">
        <v>0.3</v>
      </c>
      <c r="L276" s="19">
        <v>0.2</v>
      </c>
      <c r="M276" s="19">
        <v>0</v>
      </c>
      <c r="N276" s="19">
        <v>0</v>
      </c>
      <c r="O276" s="19">
        <v>0.03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</row>
    <row r="277" spans="1:20" x14ac:dyDescent="0.25">
      <c r="A277" s="19"/>
      <c r="B277" s="19">
        <v>7</v>
      </c>
      <c r="C277" s="6" t="s">
        <v>106</v>
      </c>
      <c r="D277" s="6"/>
      <c r="E277" s="21" t="s">
        <v>41</v>
      </c>
      <c r="F277" s="19">
        <v>0.96</v>
      </c>
      <c r="G277" s="19">
        <v>0.56000000000000005</v>
      </c>
      <c r="H277" s="19">
        <v>15.54</v>
      </c>
      <c r="I277" s="19">
        <v>229</v>
      </c>
      <c r="J277" s="19">
        <v>195</v>
      </c>
      <c r="K277" s="19">
        <v>84.8</v>
      </c>
      <c r="L277" s="19">
        <v>50.8</v>
      </c>
      <c r="M277" s="19">
        <v>21.6</v>
      </c>
      <c r="N277" s="19">
        <v>90.2</v>
      </c>
      <c r="O277" s="19">
        <v>0.9</v>
      </c>
      <c r="P277" s="19">
        <v>34</v>
      </c>
      <c r="Q277" s="19">
        <v>0.08</v>
      </c>
      <c r="R277" s="19">
        <v>0.72</v>
      </c>
      <c r="S277" s="19">
        <v>0.92</v>
      </c>
      <c r="T277" s="19">
        <v>0.04</v>
      </c>
    </row>
    <row r="278" spans="1:20" x14ac:dyDescent="0.25">
      <c r="A278" s="19"/>
      <c r="B278" s="19"/>
      <c r="C278" s="5" t="s">
        <v>57</v>
      </c>
      <c r="D278" s="5"/>
      <c r="E278" s="19"/>
      <c r="F278" s="24">
        <f t="shared" ref="F278:T278" si="40">SUM(F271:F277)</f>
        <v>45.939999999999991</v>
      </c>
      <c r="G278" s="24">
        <f t="shared" si="40"/>
        <v>41.129999999999995</v>
      </c>
      <c r="H278" s="24">
        <f t="shared" si="40"/>
        <v>143.35999999999999</v>
      </c>
      <c r="I278" s="24">
        <f t="shared" si="40"/>
        <v>1263.76</v>
      </c>
      <c r="J278" s="24">
        <f t="shared" si="40"/>
        <v>883.3</v>
      </c>
      <c r="K278" s="24">
        <f t="shared" si="40"/>
        <v>910.89999999999986</v>
      </c>
      <c r="L278" s="24">
        <f t="shared" si="40"/>
        <v>154.19</v>
      </c>
      <c r="M278" s="24">
        <f t="shared" si="40"/>
        <v>115.25999999999999</v>
      </c>
      <c r="N278" s="24">
        <f t="shared" si="40"/>
        <v>366.06</v>
      </c>
      <c r="O278" s="24">
        <f t="shared" si="40"/>
        <v>5.8</v>
      </c>
      <c r="P278" s="24">
        <f t="shared" si="40"/>
        <v>81.09</v>
      </c>
      <c r="Q278" s="24">
        <f t="shared" si="40"/>
        <v>0.36499999999999999</v>
      </c>
      <c r="R278" s="24">
        <f t="shared" si="40"/>
        <v>1.03</v>
      </c>
      <c r="S278" s="24">
        <f t="shared" si="40"/>
        <v>6.34</v>
      </c>
      <c r="T278" s="24">
        <f t="shared" si="40"/>
        <v>28.4</v>
      </c>
    </row>
    <row r="279" spans="1:20" x14ac:dyDescent="0.25">
      <c r="A279" s="19"/>
      <c r="B279" s="19"/>
      <c r="C279" s="5" t="s">
        <v>58</v>
      </c>
      <c r="D279" s="5"/>
      <c r="E279" s="19"/>
      <c r="F279" s="24">
        <f t="shared" ref="F279:T279" si="41">F269+F278</f>
        <v>97.889999999999986</v>
      </c>
      <c r="G279" s="24">
        <f t="shared" si="41"/>
        <v>70.13</v>
      </c>
      <c r="H279" s="24">
        <f t="shared" si="41"/>
        <v>280.46999999999997</v>
      </c>
      <c r="I279" s="24">
        <f t="shared" si="41"/>
        <v>2511.7799999999997</v>
      </c>
      <c r="J279" s="24">
        <f t="shared" si="41"/>
        <v>2106.34</v>
      </c>
      <c r="K279" s="24">
        <f t="shared" si="41"/>
        <v>1451.4699999999998</v>
      </c>
      <c r="L279" s="24">
        <f t="shared" si="41"/>
        <v>500.07</v>
      </c>
      <c r="M279" s="24">
        <f t="shared" si="41"/>
        <v>211.26</v>
      </c>
      <c r="N279" s="24">
        <f t="shared" si="41"/>
        <v>797.16000000000008</v>
      </c>
      <c r="O279" s="24">
        <f t="shared" si="41"/>
        <v>11.21</v>
      </c>
      <c r="P279" s="24">
        <f t="shared" si="41"/>
        <v>194.31</v>
      </c>
      <c r="Q279" s="24">
        <f t="shared" si="41"/>
        <v>0.92</v>
      </c>
      <c r="R279" s="24">
        <f t="shared" si="41"/>
        <v>2.04</v>
      </c>
      <c r="S279" s="24">
        <f t="shared" si="41"/>
        <v>13.36</v>
      </c>
      <c r="T279" s="24">
        <f t="shared" si="41"/>
        <v>38.76</v>
      </c>
    </row>
    <row r="280" spans="1:20" x14ac:dyDescent="0.25">
      <c r="A280" s="4">
        <v>44733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A281" s="19"/>
      <c r="B281" s="19"/>
      <c r="C281" s="8" t="s">
        <v>140</v>
      </c>
      <c r="D281" s="8"/>
      <c r="E281" s="17"/>
      <c r="F281" s="10" t="s">
        <v>9</v>
      </c>
      <c r="G281" s="10"/>
      <c r="H281" s="10"/>
      <c r="I281" s="17"/>
      <c r="J281" s="10" t="s">
        <v>10</v>
      </c>
      <c r="K281" s="10"/>
      <c r="L281" s="10"/>
      <c r="M281" s="10"/>
      <c r="N281" s="10"/>
      <c r="O281" s="10"/>
      <c r="P281" s="10" t="s">
        <v>11</v>
      </c>
      <c r="Q281" s="10"/>
      <c r="R281" s="10"/>
      <c r="S281" s="10"/>
      <c r="T281" s="10"/>
    </row>
    <row r="282" spans="1:20" x14ac:dyDescent="0.25">
      <c r="A282" s="19"/>
      <c r="B282" s="19"/>
      <c r="C282" s="8" t="s">
        <v>32</v>
      </c>
      <c r="D282" s="8"/>
      <c r="E282" s="18" t="s">
        <v>15</v>
      </c>
      <c r="F282" s="17" t="s">
        <v>16</v>
      </c>
      <c r="G282" s="17" t="s">
        <v>17</v>
      </c>
      <c r="H282" s="17" t="s">
        <v>18</v>
      </c>
      <c r="I282" s="17" t="s">
        <v>19</v>
      </c>
      <c r="J282" s="17" t="s">
        <v>20</v>
      </c>
      <c r="K282" s="17" t="s">
        <v>21</v>
      </c>
      <c r="L282" s="17" t="s">
        <v>22</v>
      </c>
      <c r="M282" s="17" t="s">
        <v>23</v>
      </c>
      <c r="N282" s="17" t="s">
        <v>24</v>
      </c>
      <c r="O282" s="17" t="s">
        <v>25</v>
      </c>
      <c r="P282" s="17" t="s">
        <v>26</v>
      </c>
      <c r="Q282" s="17" t="s">
        <v>27</v>
      </c>
      <c r="R282" s="17" t="s">
        <v>28</v>
      </c>
      <c r="S282" s="17" t="s">
        <v>29</v>
      </c>
      <c r="T282" s="17" t="s">
        <v>30</v>
      </c>
    </row>
    <row r="283" spans="1:20" x14ac:dyDescent="0.25">
      <c r="A283" s="19" t="s">
        <v>141</v>
      </c>
      <c r="B283" s="19">
        <v>1</v>
      </c>
      <c r="C283" s="6" t="s">
        <v>142</v>
      </c>
      <c r="D283" s="6"/>
      <c r="E283" s="19">
        <v>150</v>
      </c>
      <c r="F283" s="19">
        <v>11.78</v>
      </c>
      <c r="G283" s="19">
        <v>13.59</v>
      </c>
      <c r="H283" s="19">
        <v>4.82</v>
      </c>
      <c r="I283" s="19">
        <v>187.4</v>
      </c>
      <c r="J283" s="19">
        <v>120</v>
      </c>
      <c r="K283" s="19">
        <v>15</v>
      </c>
      <c r="L283" s="19">
        <v>151</v>
      </c>
      <c r="M283" s="19">
        <v>9</v>
      </c>
      <c r="N283" s="19">
        <v>110</v>
      </c>
      <c r="O283" s="19">
        <v>0.24</v>
      </c>
      <c r="P283" s="19">
        <v>0.04</v>
      </c>
      <c r="Q283" s="19">
        <v>0.01</v>
      </c>
      <c r="R283" s="19">
        <v>0.08</v>
      </c>
      <c r="S283" s="19">
        <v>0.04</v>
      </c>
      <c r="T283" s="19">
        <v>0.56000000000000005</v>
      </c>
    </row>
    <row r="284" spans="1:20" x14ac:dyDescent="0.25">
      <c r="A284" s="19" t="s">
        <v>85</v>
      </c>
      <c r="B284" s="19">
        <v>2</v>
      </c>
      <c r="C284" s="6" t="s">
        <v>86</v>
      </c>
      <c r="D284" s="6"/>
      <c r="E284" s="19">
        <v>10</v>
      </c>
      <c r="F284" s="19">
        <v>2.34</v>
      </c>
      <c r="G284" s="19">
        <v>3</v>
      </c>
      <c r="H284" s="19">
        <v>0</v>
      </c>
      <c r="I284" s="19">
        <v>37.1</v>
      </c>
      <c r="J284" s="19">
        <v>162</v>
      </c>
      <c r="K284" s="19">
        <v>20</v>
      </c>
      <c r="L284" s="19">
        <v>208</v>
      </c>
      <c r="M284" s="19">
        <v>10</v>
      </c>
      <c r="N284" s="19">
        <v>108</v>
      </c>
      <c r="O284" s="19">
        <v>0.24</v>
      </c>
      <c r="P284" s="19">
        <v>0.04</v>
      </c>
      <c r="Q284" s="19">
        <v>0.01</v>
      </c>
      <c r="R284" s="19">
        <v>0.08</v>
      </c>
      <c r="S284" s="19">
        <v>0.04</v>
      </c>
      <c r="T284" s="19">
        <v>0.56000000000000005</v>
      </c>
    </row>
    <row r="285" spans="1:20" ht="25.5" x14ac:dyDescent="0.25">
      <c r="A285" s="25" t="s">
        <v>51</v>
      </c>
      <c r="B285" s="19">
        <v>3</v>
      </c>
      <c r="C285" s="6" t="s">
        <v>52</v>
      </c>
      <c r="D285" s="6"/>
      <c r="E285" s="21">
        <v>30</v>
      </c>
      <c r="F285" s="19">
        <v>0.3</v>
      </c>
      <c r="G285" s="19">
        <v>1.55</v>
      </c>
      <c r="H285" s="19">
        <v>1.18</v>
      </c>
      <c r="I285" s="19">
        <v>19.75</v>
      </c>
      <c r="J285" s="19">
        <v>12</v>
      </c>
      <c r="K285" s="19">
        <v>58</v>
      </c>
      <c r="L285" s="19">
        <v>4.2</v>
      </c>
      <c r="M285" s="19">
        <v>6</v>
      </c>
      <c r="N285" s="19">
        <v>7.8</v>
      </c>
      <c r="O285" s="19">
        <v>0.27</v>
      </c>
      <c r="P285" s="19">
        <v>0.06</v>
      </c>
      <c r="Q285" s="19">
        <v>1.4999999999999999E-2</v>
      </c>
      <c r="R285" s="19">
        <v>0.01</v>
      </c>
      <c r="S285" s="19">
        <v>0.18</v>
      </c>
      <c r="T285" s="19">
        <v>7.5</v>
      </c>
    </row>
    <row r="286" spans="1:20" x14ac:dyDescent="0.25">
      <c r="A286" s="19" t="s">
        <v>53</v>
      </c>
      <c r="B286" s="19">
        <v>4</v>
      </c>
      <c r="C286" s="6" t="s">
        <v>54</v>
      </c>
      <c r="D286" s="6"/>
      <c r="E286" s="19">
        <v>30</v>
      </c>
      <c r="F286" s="19">
        <v>4.8600000000000003</v>
      </c>
      <c r="G286" s="19">
        <v>0.6</v>
      </c>
      <c r="H286" s="19">
        <v>29.28</v>
      </c>
      <c r="I286" s="19">
        <v>145.19999999999999</v>
      </c>
      <c r="J286" s="19">
        <v>113.4</v>
      </c>
      <c r="K286" s="19">
        <v>39.9</v>
      </c>
      <c r="L286" s="19">
        <v>6.9</v>
      </c>
      <c r="M286" s="19">
        <v>9.9</v>
      </c>
      <c r="N286" s="19">
        <v>26.1</v>
      </c>
      <c r="O286" s="19">
        <v>0.6</v>
      </c>
      <c r="P286" s="19">
        <v>0</v>
      </c>
      <c r="Q286" s="19">
        <v>0.04</v>
      </c>
      <c r="R286" s="19">
        <v>0.02</v>
      </c>
      <c r="S286" s="19">
        <v>0.48</v>
      </c>
      <c r="T286" s="19">
        <v>0</v>
      </c>
    </row>
    <row r="287" spans="1:20" x14ac:dyDescent="0.25">
      <c r="A287" s="19" t="s">
        <v>64</v>
      </c>
      <c r="B287" s="19">
        <v>5</v>
      </c>
      <c r="C287" s="6" t="s">
        <v>110</v>
      </c>
      <c r="D287" s="6"/>
      <c r="E287" s="21">
        <v>200</v>
      </c>
      <c r="F287" s="19">
        <v>0.4</v>
      </c>
      <c r="G287" s="19">
        <v>0.2</v>
      </c>
      <c r="H287" s="19">
        <v>14.2</v>
      </c>
      <c r="I287" s="19">
        <v>56</v>
      </c>
      <c r="J287" s="19">
        <v>0.2</v>
      </c>
      <c r="K287" s="19">
        <v>5.2</v>
      </c>
      <c r="L287" s="19">
        <v>8</v>
      </c>
      <c r="M287" s="19">
        <v>0.9</v>
      </c>
      <c r="N287" s="19">
        <v>1.6</v>
      </c>
      <c r="O287" s="19">
        <v>0.19</v>
      </c>
      <c r="P287" s="19">
        <v>0</v>
      </c>
      <c r="Q287" s="19">
        <v>0</v>
      </c>
      <c r="R287" s="19">
        <v>0</v>
      </c>
      <c r="S287" s="19">
        <v>0.02</v>
      </c>
      <c r="T287" s="19">
        <v>0.02</v>
      </c>
    </row>
    <row r="288" spans="1:20" x14ac:dyDescent="0.25">
      <c r="A288" s="19" t="s">
        <v>62</v>
      </c>
      <c r="B288" s="19">
        <v>6</v>
      </c>
      <c r="C288" s="6" t="s">
        <v>109</v>
      </c>
      <c r="D288" s="6"/>
      <c r="E288" s="19">
        <v>100</v>
      </c>
      <c r="F288" s="19">
        <v>9.9</v>
      </c>
      <c r="G288" s="19">
        <v>13.37</v>
      </c>
      <c r="H288" s="19">
        <v>1.78</v>
      </c>
      <c r="I288" s="19">
        <v>270.88</v>
      </c>
      <c r="J288" s="19">
        <v>195</v>
      </c>
      <c r="K288" s="19">
        <v>84.8</v>
      </c>
      <c r="L288" s="19">
        <v>50.8</v>
      </c>
      <c r="M288" s="19">
        <v>21.6</v>
      </c>
      <c r="N288" s="19">
        <v>90.2</v>
      </c>
      <c r="O288" s="19">
        <v>0.9</v>
      </c>
      <c r="P288" s="19">
        <v>34</v>
      </c>
      <c r="Q288" s="19">
        <v>0.08</v>
      </c>
      <c r="R288" s="19">
        <v>0.72</v>
      </c>
      <c r="S288" s="19">
        <v>0.92</v>
      </c>
      <c r="T288" s="19">
        <v>0.04</v>
      </c>
    </row>
    <row r="289" spans="1:20" x14ac:dyDescent="0.25">
      <c r="A289" s="19"/>
      <c r="B289" s="19"/>
      <c r="C289" s="5" t="s">
        <v>42</v>
      </c>
      <c r="D289" s="5"/>
      <c r="E289" s="19"/>
      <c r="F289" s="24">
        <f t="shared" ref="F289:T289" si="42">SUM(F283:F288)</f>
        <v>29.58</v>
      </c>
      <c r="G289" s="24">
        <f t="shared" si="42"/>
        <v>32.31</v>
      </c>
      <c r="H289" s="24">
        <f t="shared" si="42"/>
        <v>51.260000000000005</v>
      </c>
      <c r="I289" s="24">
        <f t="shared" si="42"/>
        <v>716.32999999999993</v>
      </c>
      <c r="J289" s="24">
        <f t="shared" si="42"/>
        <v>602.59999999999991</v>
      </c>
      <c r="K289" s="24">
        <f t="shared" si="42"/>
        <v>222.89999999999998</v>
      </c>
      <c r="L289" s="24">
        <f t="shared" si="42"/>
        <v>428.9</v>
      </c>
      <c r="M289" s="24">
        <f t="shared" si="42"/>
        <v>57.4</v>
      </c>
      <c r="N289" s="24">
        <f t="shared" si="42"/>
        <v>343.7</v>
      </c>
      <c r="O289" s="24">
        <f t="shared" si="42"/>
        <v>2.44</v>
      </c>
      <c r="P289" s="24">
        <f t="shared" si="42"/>
        <v>34.14</v>
      </c>
      <c r="Q289" s="24">
        <f t="shared" si="42"/>
        <v>0.15500000000000003</v>
      </c>
      <c r="R289" s="24">
        <f t="shared" si="42"/>
        <v>0.90999999999999992</v>
      </c>
      <c r="S289" s="24">
        <f t="shared" si="42"/>
        <v>1.6800000000000002</v>
      </c>
      <c r="T289" s="24">
        <f t="shared" si="42"/>
        <v>8.68</v>
      </c>
    </row>
    <row r="290" spans="1:20" x14ac:dyDescent="0.25">
      <c r="A290" s="19"/>
      <c r="B290" s="19"/>
      <c r="C290" s="8" t="s">
        <v>43</v>
      </c>
      <c r="D290" s="8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x14ac:dyDescent="0.25">
      <c r="A291" s="19" t="s">
        <v>44</v>
      </c>
      <c r="B291" s="19">
        <v>1</v>
      </c>
      <c r="C291" s="6" t="s">
        <v>143</v>
      </c>
      <c r="D291" s="6"/>
      <c r="E291" s="21">
        <v>250</v>
      </c>
      <c r="F291" s="19">
        <v>6.63</v>
      </c>
      <c r="G291" s="19">
        <v>5.18</v>
      </c>
      <c r="H291" s="19">
        <v>15.45</v>
      </c>
      <c r="I291" s="19">
        <v>135</v>
      </c>
      <c r="J291" s="19">
        <v>147.96</v>
      </c>
      <c r="K291" s="19">
        <v>701.72</v>
      </c>
      <c r="L291" s="19">
        <v>23.77</v>
      </c>
      <c r="M291" s="19">
        <v>34.67</v>
      </c>
      <c r="N291" s="19">
        <v>113.39</v>
      </c>
      <c r="O291" s="19">
        <v>1.42</v>
      </c>
      <c r="P291" s="19">
        <v>0.03</v>
      </c>
      <c r="Q291" s="19">
        <v>0.14000000000000001</v>
      </c>
      <c r="R291" s="19">
        <v>0.12</v>
      </c>
      <c r="S291" s="19">
        <v>2.39</v>
      </c>
      <c r="T291" s="19">
        <v>22.35</v>
      </c>
    </row>
    <row r="292" spans="1:20" x14ac:dyDescent="0.25">
      <c r="A292" s="19" t="s">
        <v>93</v>
      </c>
      <c r="B292" s="19">
        <v>2</v>
      </c>
      <c r="C292" s="6" t="s">
        <v>135</v>
      </c>
      <c r="D292" s="6"/>
      <c r="E292" s="19">
        <v>150</v>
      </c>
      <c r="F292" s="19">
        <v>3.15</v>
      </c>
      <c r="G292" s="19">
        <v>6.9</v>
      </c>
      <c r="H292" s="19">
        <v>12.75</v>
      </c>
      <c r="I292" s="19">
        <v>122.55</v>
      </c>
      <c r="J292" s="19">
        <v>0</v>
      </c>
      <c r="K292" s="19">
        <v>1138</v>
      </c>
      <c r="L292" s="19">
        <v>57.64</v>
      </c>
      <c r="M292" s="19">
        <v>48.22</v>
      </c>
      <c r="N292" s="19">
        <v>117.32</v>
      </c>
      <c r="O292" s="19">
        <v>2.1</v>
      </c>
      <c r="P292" s="19">
        <v>0.04</v>
      </c>
      <c r="Q292" s="19">
        <v>0.24</v>
      </c>
      <c r="R292" s="19">
        <v>0.14000000000000001</v>
      </c>
      <c r="S292" s="19">
        <v>2.6</v>
      </c>
      <c r="T292" s="19">
        <v>40</v>
      </c>
    </row>
    <row r="293" spans="1:20" x14ac:dyDescent="0.25">
      <c r="A293" s="19" t="s">
        <v>72</v>
      </c>
      <c r="B293" s="19">
        <v>3</v>
      </c>
      <c r="C293" s="3" t="s">
        <v>126</v>
      </c>
      <c r="D293" s="3"/>
      <c r="E293" s="19">
        <v>60</v>
      </c>
      <c r="F293" s="19">
        <v>29.5</v>
      </c>
      <c r="G293" s="19">
        <v>24.4</v>
      </c>
      <c r="H293" s="19">
        <v>18.5</v>
      </c>
      <c r="I293" s="19">
        <v>400.21</v>
      </c>
      <c r="J293" s="19">
        <v>271.5</v>
      </c>
      <c r="K293" s="19">
        <v>179.1</v>
      </c>
      <c r="L293" s="19">
        <v>28.3</v>
      </c>
      <c r="M293" s="19">
        <v>24.13</v>
      </c>
      <c r="N293" s="19">
        <v>99.8</v>
      </c>
      <c r="O293" s="19">
        <v>1.1299999999999999</v>
      </c>
      <c r="P293" s="19">
        <v>18</v>
      </c>
      <c r="Q293" s="19">
        <v>7.0000000000000007E-2</v>
      </c>
      <c r="R293" s="19">
        <v>0.1</v>
      </c>
      <c r="S293" s="19">
        <v>2.0699999999999998</v>
      </c>
      <c r="T293" s="19">
        <v>0.09</v>
      </c>
    </row>
    <row r="294" spans="1:20" ht="25.5" x14ac:dyDescent="0.25">
      <c r="A294" s="25" t="s">
        <v>51</v>
      </c>
      <c r="B294" s="19">
        <v>4</v>
      </c>
      <c r="C294" s="6" t="s">
        <v>52</v>
      </c>
      <c r="D294" s="6"/>
      <c r="E294" s="21">
        <v>30</v>
      </c>
      <c r="F294" s="19">
        <v>0.3</v>
      </c>
      <c r="G294" s="19">
        <v>1.55</v>
      </c>
      <c r="H294" s="19">
        <v>1.18</v>
      </c>
      <c r="I294" s="19">
        <v>19.75</v>
      </c>
      <c r="J294" s="19">
        <v>12</v>
      </c>
      <c r="K294" s="19">
        <v>58</v>
      </c>
      <c r="L294" s="19">
        <v>4.2</v>
      </c>
      <c r="M294" s="19">
        <v>6</v>
      </c>
      <c r="N294" s="19">
        <v>7.8</v>
      </c>
      <c r="O294" s="19">
        <v>0.27</v>
      </c>
      <c r="P294" s="19">
        <v>0.06</v>
      </c>
      <c r="Q294" s="19">
        <v>1.4999999999999999E-2</v>
      </c>
      <c r="R294" s="19">
        <v>0.01</v>
      </c>
      <c r="S294" s="19">
        <v>0.18</v>
      </c>
      <c r="T294" s="19">
        <v>7.5</v>
      </c>
    </row>
    <row r="295" spans="1:20" x14ac:dyDescent="0.25">
      <c r="A295" s="19" t="s">
        <v>53</v>
      </c>
      <c r="B295" s="19">
        <v>5</v>
      </c>
      <c r="C295" s="6" t="s">
        <v>54</v>
      </c>
      <c r="D295" s="6"/>
      <c r="E295" s="19">
        <v>60</v>
      </c>
      <c r="F295" s="19">
        <v>6.48</v>
      </c>
      <c r="G295" s="19">
        <v>0.8</v>
      </c>
      <c r="H295" s="19">
        <v>39.04</v>
      </c>
      <c r="I295" s="19">
        <v>193.6</v>
      </c>
      <c r="J295" s="19">
        <v>113.4</v>
      </c>
      <c r="K295" s="19">
        <v>39.9</v>
      </c>
      <c r="L295" s="19">
        <v>6.9</v>
      </c>
      <c r="M295" s="19">
        <v>9.9</v>
      </c>
      <c r="N295" s="19">
        <v>26.1</v>
      </c>
      <c r="O295" s="19">
        <v>0.6</v>
      </c>
      <c r="P295" s="19">
        <v>0</v>
      </c>
      <c r="Q295" s="19">
        <v>0.04</v>
      </c>
      <c r="R295" s="19">
        <v>0.02</v>
      </c>
      <c r="S295" s="19">
        <v>0.48</v>
      </c>
      <c r="T295" s="19">
        <v>0</v>
      </c>
    </row>
    <row r="296" spans="1:20" x14ac:dyDescent="0.25">
      <c r="A296" s="19" t="s">
        <v>38</v>
      </c>
      <c r="B296" s="19">
        <v>6</v>
      </c>
      <c r="C296" s="6" t="s">
        <v>39</v>
      </c>
      <c r="D296" s="6"/>
      <c r="E296" s="21">
        <v>200</v>
      </c>
      <c r="F296" s="19">
        <v>0.16</v>
      </c>
      <c r="G296" s="19">
        <v>0</v>
      </c>
      <c r="H296" s="19">
        <v>28.4</v>
      </c>
      <c r="I296" s="19">
        <v>120</v>
      </c>
      <c r="J296" s="19">
        <v>9.0399999999999991</v>
      </c>
      <c r="K296" s="19">
        <v>99.12</v>
      </c>
      <c r="L296" s="19">
        <v>14.88</v>
      </c>
      <c r="M296" s="19">
        <v>3.6</v>
      </c>
      <c r="N296" s="19">
        <v>6.2</v>
      </c>
      <c r="O296" s="19">
        <v>0.61</v>
      </c>
      <c r="P296" s="19">
        <v>0</v>
      </c>
      <c r="Q296" s="19">
        <v>0.01</v>
      </c>
      <c r="R296" s="19">
        <v>0.01</v>
      </c>
      <c r="S296" s="19">
        <v>0.15</v>
      </c>
      <c r="T296" s="19">
        <v>1.72</v>
      </c>
    </row>
    <row r="297" spans="1:20" x14ac:dyDescent="0.25">
      <c r="A297" s="19"/>
      <c r="B297" s="19"/>
      <c r="C297" s="2" t="s">
        <v>57</v>
      </c>
      <c r="D297" s="2"/>
      <c r="E297" s="24"/>
      <c r="F297" s="24">
        <f t="shared" ref="F297:T297" si="43">SUM(F291:F296)</f>
        <v>46.22</v>
      </c>
      <c r="G297" s="24">
        <f t="shared" si="43"/>
        <v>38.829999999999991</v>
      </c>
      <c r="H297" s="24">
        <f t="shared" si="43"/>
        <v>115.32</v>
      </c>
      <c r="I297" s="24">
        <f t="shared" si="43"/>
        <v>991.11</v>
      </c>
      <c r="J297" s="24">
        <f t="shared" si="43"/>
        <v>553.9</v>
      </c>
      <c r="K297" s="24">
        <f t="shared" si="43"/>
        <v>2215.8399999999997</v>
      </c>
      <c r="L297" s="24">
        <f t="shared" si="43"/>
        <v>135.69</v>
      </c>
      <c r="M297" s="24">
        <f t="shared" si="43"/>
        <v>126.52</v>
      </c>
      <c r="N297" s="24">
        <f t="shared" si="43"/>
        <v>370.61</v>
      </c>
      <c r="O297" s="24">
        <f t="shared" si="43"/>
        <v>6.13</v>
      </c>
      <c r="P297" s="24">
        <f t="shared" si="43"/>
        <v>18.13</v>
      </c>
      <c r="Q297" s="24">
        <f t="shared" si="43"/>
        <v>0.51500000000000001</v>
      </c>
      <c r="R297" s="24">
        <f t="shared" si="43"/>
        <v>0.4</v>
      </c>
      <c r="S297" s="24">
        <f t="shared" si="43"/>
        <v>7.870000000000001</v>
      </c>
      <c r="T297" s="24">
        <f t="shared" si="43"/>
        <v>71.66</v>
      </c>
    </row>
    <row r="298" spans="1:20" x14ac:dyDescent="0.25">
      <c r="A298" s="19"/>
      <c r="B298" s="19"/>
      <c r="C298" s="2" t="s">
        <v>58</v>
      </c>
      <c r="D298" s="2"/>
      <c r="E298" s="24"/>
      <c r="F298" s="24">
        <f t="shared" ref="F298:T298" si="44">F289+F297</f>
        <v>75.8</v>
      </c>
      <c r="G298" s="24">
        <f t="shared" si="44"/>
        <v>71.139999999999986</v>
      </c>
      <c r="H298" s="24">
        <f t="shared" si="44"/>
        <v>166.57999999999998</v>
      </c>
      <c r="I298" s="24">
        <f t="shared" si="44"/>
        <v>1707.44</v>
      </c>
      <c r="J298" s="24">
        <f t="shared" si="44"/>
        <v>1156.5</v>
      </c>
      <c r="K298" s="24">
        <f t="shared" si="44"/>
        <v>2438.7399999999998</v>
      </c>
      <c r="L298" s="24">
        <f t="shared" si="44"/>
        <v>564.58999999999992</v>
      </c>
      <c r="M298" s="24">
        <f t="shared" si="44"/>
        <v>183.92</v>
      </c>
      <c r="N298" s="24">
        <f t="shared" si="44"/>
        <v>714.31</v>
      </c>
      <c r="O298" s="24">
        <f t="shared" si="44"/>
        <v>8.57</v>
      </c>
      <c r="P298" s="24">
        <f t="shared" si="44"/>
        <v>52.269999999999996</v>
      </c>
      <c r="Q298" s="24">
        <f t="shared" si="44"/>
        <v>0.67</v>
      </c>
      <c r="R298" s="24">
        <f t="shared" si="44"/>
        <v>1.31</v>
      </c>
      <c r="S298" s="24">
        <f t="shared" si="44"/>
        <v>9.5500000000000007</v>
      </c>
      <c r="T298" s="24">
        <f t="shared" si="44"/>
        <v>80.34</v>
      </c>
    </row>
    <row r="299" spans="1:20" x14ac:dyDescent="0.25">
      <c r="A299" s="4">
        <v>44734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25">
      <c r="A300" s="19"/>
      <c r="B300" s="19"/>
      <c r="C300" s="8" t="s">
        <v>144</v>
      </c>
      <c r="D300" s="8"/>
      <c r="E300" s="17"/>
      <c r="F300" s="10" t="s">
        <v>9</v>
      </c>
      <c r="G300" s="10"/>
      <c r="H300" s="10"/>
      <c r="I300" s="17"/>
      <c r="J300" s="10" t="s">
        <v>10</v>
      </c>
      <c r="K300" s="10"/>
      <c r="L300" s="10"/>
      <c r="M300" s="10"/>
      <c r="N300" s="10"/>
      <c r="O300" s="10"/>
      <c r="P300" s="10" t="s">
        <v>11</v>
      </c>
      <c r="Q300" s="10"/>
      <c r="R300" s="10"/>
      <c r="S300" s="10"/>
      <c r="T300" s="10"/>
    </row>
    <row r="301" spans="1:20" x14ac:dyDescent="0.25">
      <c r="A301" s="19"/>
      <c r="B301" s="19"/>
      <c r="C301" s="8" t="s">
        <v>32</v>
      </c>
      <c r="D301" s="8"/>
      <c r="E301" s="18" t="s">
        <v>15</v>
      </c>
      <c r="F301" s="17" t="s">
        <v>16</v>
      </c>
      <c r="G301" s="17" t="s">
        <v>17</v>
      </c>
      <c r="H301" s="17" t="s">
        <v>18</v>
      </c>
      <c r="I301" s="17" t="s">
        <v>19</v>
      </c>
      <c r="J301" s="17" t="s">
        <v>20</v>
      </c>
      <c r="K301" s="17" t="s">
        <v>21</v>
      </c>
      <c r="L301" s="17" t="s">
        <v>22</v>
      </c>
      <c r="M301" s="17" t="s">
        <v>23</v>
      </c>
      <c r="N301" s="17" t="s">
        <v>24</v>
      </c>
      <c r="O301" s="17" t="s">
        <v>25</v>
      </c>
      <c r="P301" s="17" t="s">
        <v>26</v>
      </c>
      <c r="Q301" s="17" t="s">
        <v>27</v>
      </c>
      <c r="R301" s="17" t="s">
        <v>28</v>
      </c>
      <c r="S301" s="17" t="s">
        <v>29</v>
      </c>
      <c r="T301" s="17" t="s">
        <v>30</v>
      </c>
    </row>
    <row r="302" spans="1:20" x14ac:dyDescent="0.25">
      <c r="A302" s="19" t="s">
        <v>145</v>
      </c>
      <c r="B302" s="19">
        <v>1</v>
      </c>
      <c r="C302" s="6" t="s">
        <v>146</v>
      </c>
      <c r="D302" s="6"/>
      <c r="E302" s="19">
        <v>150</v>
      </c>
      <c r="F302" s="19">
        <v>11.1</v>
      </c>
      <c r="G302" s="19">
        <v>13.35</v>
      </c>
      <c r="H302" s="19">
        <v>33.75</v>
      </c>
      <c r="I302" s="19">
        <v>301.2</v>
      </c>
      <c r="J302" s="19">
        <v>189.23</v>
      </c>
      <c r="K302" s="19">
        <v>54.15</v>
      </c>
      <c r="L302" s="19">
        <v>214.62</v>
      </c>
      <c r="M302" s="19">
        <v>31.15</v>
      </c>
      <c r="N302" s="19">
        <v>0</v>
      </c>
      <c r="O302" s="19">
        <v>0</v>
      </c>
      <c r="P302" s="19">
        <v>66.5</v>
      </c>
      <c r="Q302" s="19">
        <v>9.1999999999999998E-2</v>
      </c>
      <c r="R302" s="19">
        <v>0.104</v>
      </c>
      <c r="S302" s="19">
        <v>1.95</v>
      </c>
      <c r="T302" s="19">
        <v>0</v>
      </c>
    </row>
    <row r="303" spans="1:20" x14ac:dyDescent="0.25">
      <c r="A303" s="19" t="s">
        <v>35</v>
      </c>
      <c r="B303" s="19">
        <v>2</v>
      </c>
      <c r="C303" s="22" t="s">
        <v>36</v>
      </c>
      <c r="D303" s="23"/>
      <c r="E303" s="21" t="s">
        <v>37</v>
      </c>
      <c r="F303" s="19">
        <v>21.92</v>
      </c>
      <c r="G303" s="19">
        <v>20.260000000000002</v>
      </c>
      <c r="H303" s="19">
        <v>18.239999999999998</v>
      </c>
      <c r="I303" s="19">
        <v>374.4</v>
      </c>
      <c r="J303" s="19">
        <v>129.6</v>
      </c>
      <c r="K303" s="19">
        <v>261.60000000000002</v>
      </c>
      <c r="L303" s="19">
        <v>296</v>
      </c>
      <c r="M303" s="19">
        <v>48.8</v>
      </c>
      <c r="N303" s="19">
        <v>428.4</v>
      </c>
      <c r="O303" s="19">
        <v>1.6</v>
      </c>
      <c r="P303" s="19">
        <v>0.15</v>
      </c>
      <c r="Q303" s="19">
        <v>0.12</v>
      </c>
      <c r="R303" s="19">
        <v>0.52</v>
      </c>
      <c r="S303" s="19">
        <v>1.24</v>
      </c>
      <c r="T303" s="19">
        <v>0.48</v>
      </c>
    </row>
    <row r="304" spans="1:20" x14ac:dyDescent="0.25">
      <c r="A304" s="19" t="s">
        <v>53</v>
      </c>
      <c r="B304" s="19">
        <v>3</v>
      </c>
      <c r="C304" s="6" t="s">
        <v>54</v>
      </c>
      <c r="D304" s="6"/>
      <c r="E304" s="19">
        <v>30</v>
      </c>
      <c r="F304" s="19">
        <v>4.8600000000000003</v>
      </c>
      <c r="G304" s="19">
        <v>0.6</v>
      </c>
      <c r="H304" s="19">
        <v>29.28</v>
      </c>
      <c r="I304" s="19">
        <v>145.19999999999999</v>
      </c>
      <c r="J304" s="19">
        <v>113.4</v>
      </c>
      <c r="K304" s="19">
        <v>39.9</v>
      </c>
      <c r="L304" s="19">
        <v>6.9</v>
      </c>
      <c r="M304" s="19">
        <v>9.9</v>
      </c>
      <c r="N304" s="19">
        <v>26.1</v>
      </c>
      <c r="O304" s="19">
        <v>0.6</v>
      </c>
      <c r="P304" s="19">
        <v>0</v>
      </c>
      <c r="Q304" s="19">
        <v>0.04</v>
      </c>
      <c r="R304" s="19">
        <v>0.02</v>
      </c>
      <c r="S304" s="19">
        <v>0.48</v>
      </c>
      <c r="T304" s="19">
        <v>0</v>
      </c>
    </row>
    <row r="305" spans="1:20" x14ac:dyDescent="0.25">
      <c r="A305" s="19" t="s">
        <v>64</v>
      </c>
      <c r="B305" s="19">
        <v>4</v>
      </c>
      <c r="C305" s="6" t="s">
        <v>110</v>
      </c>
      <c r="D305" s="6"/>
      <c r="E305" s="21">
        <v>200</v>
      </c>
      <c r="F305" s="19">
        <v>0.4</v>
      </c>
      <c r="G305" s="19">
        <v>0.2</v>
      </c>
      <c r="H305" s="19">
        <v>14.2</v>
      </c>
      <c r="I305" s="19">
        <v>56</v>
      </c>
      <c r="J305" s="19">
        <v>0.2</v>
      </c>
      <c r="K305" s="19">
        <v>5.2</v>
      </c>
      <c r="L305" s="19">
        <v>8</v>
      </c>
      <c r="M305" s="19">
        <v>0.9</v>
      </c>
      <c r="N305" s="19">
        <v>1.6</v>
      </c>
      <c r="O305" s="19">
        <v>0.19</v>
      </c>
      <c r="P305" s="19">
        <v>0</v>
      </c>
      <c r="Q305" s="19">
        <v>0</v>
      </c>
      <c r="R305" s="19">
        <v>0</v>
      </c>
      <c r="S305" s="19">
        <v>0.02</v>
      </c>
      <c r="T305" s="19">
        <v>0.02</v>
      </c>
    </row>
    <row r="306" spans="1:20" x14ac:dyDescent="0.25">
      <c r="A306" s="19"/>
      <c r="B306" s="19">
        <v>5</v>
      </c>
      <c r="C306" s="6" t="s">
        <v>147</v>
      </c>
      <c r="D306" s="6"/>
      <c r="E306" s="21" t="s">
        <v>41</v>
      </c>
      <c r="F306" s="19">
        <v>0.5</v>
      </c>
      <c r="G306" s="19">
        <v>2.25</v>
      </c>
      <c r="H306" s="19">
        <v>20.25</v>
      </c>
      <c r="I306" s="19">
        <v>170.5</v>
      </c>
      <c r="J306" s="19">
        <v>41.6</v>
      </c>
      <c r="K306" s="19">
        <v>444.8</v>
      </c>
      <c r="L306" s="19">
        <v>25.6</v>
      </c>
      <c r="M306" s="19">
        <v>14.4</v>
      </c>
      <c r="N306" s="19">
        <v>17.600000000000001</v>
      </c>
      <c r="O306" s="19">
        <v>3.52</v>
      </c>
      <c r="P306" s="19">
        <v>0.01</v>
      </c>
      <c r="Q306" s="19">
        <v>0.04</v>
      </c>
      <c r="R306" s="19">
        <v>0.03</v>
      </c>
      <c r="S306" s="19">
        <v>0.5</v>
      </c>
      <c r="T306" s="19">
        <v>16</v>
      </c>
    </row>
    <row r="307" spans="1:20" x14ac:dyDescent="0.25">
      <c r="A307" s="19"/>
      <c r="B307" s="19"/>
      <c r="C307" s="5" t="s">
        <v>42</v>
      </c>
      <c r="D307" s="5"/>
      <c r="E307" s="19"/>
      <c r="F307" s="24">
        <f t="shared" ref="F307:T307" si="45">SUM(F302:F306)</f>
        <v>38.78</v>
      </c>
      <c r="G307" s="24">
        <f t="shared" si="45"/>
        <v>36.660000000000004</v>
      </c>
      <c r="H307" s="24">
        <f t="shared" si="45"/>
        <v>115.72</v>
      </c>
      <c r="I307" s="24">
        <f t="shared" si="45"/>
        <v>1047.3</v>
      </c>
      <c r="J307" s="24">
        <f t="shared" si="45"/>
        <v>474.03000000000003</v>
      </c>
      <c r="K307" s="24">
        <f t="shared" si="45"/>
        <v>805.65</v>
      </c>
      <c r="L307" s="24">
        <f t="shared" si="45"/>
        <v>551.12</v>
      </c>
      <c r="M307" s="24">
        <f t="shared" si="45"/>
        <v>105.15</v>
      </c>
      <c r="N307" s="24">
        <f t="shared" si="45"/>
        <v>473.70000000000005</v>
      </c>
      <c r="O307" s="24">
        <f t="shared" si="45"/>
        <v>5.91</v>
      </c>
      <c r="P307" s="24">
        <f t="shared" si="45"/>
        <v>66.660000000000011</v>
      </c>
      <c r="Q307" s="24">
        <f t="shared" si="45"/>
        <v>0.29199999999999998</v>
      </c>
      <c r="R307" s="24">
        <f t="shared" si="45"/>
        <v>0.67400000000000004</v>
      </c>
      <c r="S307" s="24">
        <f t="shared" si="45"/>
        <v>4.1899999999999995</v>
      </c>
      <c r="T307" s="24">
        <f t="shared" si="45"/>
        <v>16.5</v>
      </c>
    </row>
    <row r="308" spans="1:20" x14ac:dyDescent="0.25">
      <c r="A308" s="19"/>
      <c r="B308" s="19"/>
      <c r="C308" s="8" t="s">
        <v>43</v>
      </c>
      <c r="D308" s="8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x14ac:dyDescent="0.25">
      <c r="A309" s="19" t="s">
        <v>102</v>
      </c>
      <c r="B309" s="19">
        <v>1</v>
      </c>
      <c r="C309" s="6" t="s">
        <v>111</v>
      </c>
      <c r="D309" s="6"/>
      <c r="E309" s="19">
        <v>250</v>
      </c>
      <c r="F309" s="19">
        <v>2.5</v>
      </c>
      <c r="G309" s="19">
        <v>2.8</v>
      </c>
      <c r="H309" s="19">
        <v>17</v>
      </c>
      <c r="I309" s="19">
        <v>103.25</v>
      </c>
      <c r="J309" s="19">
        <v>276.60000000000002</v>
      </c>
      <c r="K309" s="19">
        <v>539.41</v>
      </c>
      <c r="L309" s="19">
        <v>28.15</v>
      </c>
      <c r="M309" s="19">
        <v>33.81</v>
      </c>
      <c r="N309" s="19">
        <v>120.59</v>
      </c>
      <c r="O309" s="19">
        <v>1.52</v>
      </c>
      <c r="P309" s="19">
        <v>0</v>
      </c>
      <c r="Q309" s="19">
        <v>0.12</v>
      </c>
      <c r="R309" s="19">
        <v>0.11</v>
      </c>
      <c r="S309" s="19">
        <v>2.15</v>
      </c>
      <c r="T309" s="19">
        <v>7.65</v>
      </c>
    </row>
    <row r="310" spans="1:20" x14ac:dyDescent="0.25">
      <c r="A310" s="19" t="s">
        <v>131</v>
      </c>
      <c r="B310" s="19">
        <v>2</v>
      </c>
      <c r="C310" s="6" t="s">
        <v>132</v>
      </c>
      <c r="D310" s="6"/>
      <c r="E310" s="21">
        <v>150</v>
      </c>
      <c r="F310" s="19">
        <v>6.4</v>
      </c>
      <c r="G310" s="19">
        <v>1.6</v>
      </c>
      <c r="H310" s="19">
        <v>34.200000000000003</v>
      </c>
      <c r="I310" s="19">
        <v>180</v>
      </c>
      <c r="J310" s="19">
        <v>396.36</v>
      </c>
      <c r="K310" s="19">
        <v>352.18</v>
      </c>
      <c r="L310" s="19">
        <v>22.98</v>
      </c>
      <c r="M310" s="19">
        <v>185</v>
      </c>
      <c r="N310" s="19">
        <v>276.62</v>
      </c>
      <c r="O310" s="19">
        <v>6.22</v>
      </c>
      <c r="P310" s="19">
        <v>0.04</v>
      </c>
      <c r="Q310" s="19">
        <v>0.38</v>
      </c>
      <c r="R310" s="19">
        <v>0.18</v>
      </c>
      <c r="S310" s="19">
        <v>3.86</v>
      </c>
      <c r="T310" s="19">
        <v>0</v>
      </c>
    </row>
    <row r="311" spans="1:20" x14ac:dyDescent="0.25">
      <c r="A311" s="19" t="s">
        <v>104</v>
      </c>
      <c r="B311" s="19">
        <v>3</v>
      </c>
      <c r="C311" s="6" t="s">
        <v>105</v>
      </c>
      <c r="D311" s="6"/>
      <c r="E311" s="21">
        <v>60</v>
      </c>
      <c r="F311" s="19">
        <v>16</v>
      </c>
      <c r="G311" s="19">
        <v>16.7</v>
      </c>
      <c r="H311" s="19">
        <v>7.5</v>
      </c>
      <c r="I311" s="19">
        <v>242.2</v>
      </c>
      <c r="J311" s="19">
        <v>122</v>
      </c>
      <c r="K311" s="19">
        <v>392</v>
      </c>
      <c r="L311" s="19">
        <v>27.2</v>
      </c>
      <c r="M311" s="19">
        <v>25.8</v>
      </c>
      <c r="N311" s="19">
        <v>119.9</v>
      </c>
      <c r="O311" s="19">
        <v>0.77</v>
      </c>
      <c r="P311" s="19">
        <v>12</v>
      </c>
      <c r="Q311" s="19">
        <v>7.0000000000000007E-2</v>
      </c>
      <c r="R311" s="19">
        <v>0.12</v>
      </c>
      <c r="S311" s="19">
        <v>1.28</v>
      </c>
      <c r="T311" s="19">
        <v>11.84</v>
      </c>
    </row>
    <row r="312" spans="1:20" ht="25.5" x14ac:dyDescent="0.25">
      <c r="A312" s="25" t="s">
        <v>51</v>
      </c>
      <c r="B312" s="19">
        <v>4</v>
      </c>
      <c r="C312" s="6" t="s">
        <v>52</v>
      </c>
      <c r="D312" s="6"/>
      <c r="E312" s="21">
        <v>30</v>
      </c>
      <c r="F312" s="19">
        <v>0.3</v>
      </c>
      <c r="G312" s="19">
        <v>1.55</v>
      </c>
      <c r="H312" s="19">
        <v>1.18</v>
      </c>
      <c r="I312" s="19">
        <v>19.75</v>
      </c>
      <c r="J312" s="19">
        <v>12</v>
      </c>
      <c r="K312" s="19">
        <v>58</v>
      </c>
      <c r="L312" s="19">
        <v>4.2</v>
      </c>
      <c r="M312" s="19">
        <v>6</v>
      </c>
      <c r="N312" s="19">
        <v>7.8</v>
      </c>
      <c r="O312" s="19">
        <v>0.27</v>
      </c>
      <c r="P312" s="19">
        <v>0.06</v>
      </c>
      <c r="Q312" s="19">
        <v>1.4999999999999999E-2</v>
      </c>
      <c r="R312" s="19">
        <v>0.01</v>
      </c>
      <c r="S312" s="19">
        <v>0.18</v>
      </c>
      <c r="T312" s="19">
        <v>7.5</v>
      </c>
    </row>
    <row r="313" spans="1:20" x14ac:dyDescent="0.25">
      <c r="A313" s="19" t="s">
        <v>53</v>
      </c>
      <c r="B313" s="19">
        <v>5</v>
      </c>
      <c r="C313" s="6" t="s">
        <v>54</v>
      </c>
      <c r="D313" s="6"/>
      <c r="E313" s="19">
        <v>60</v>
      </c>
      <c r="F313" s="19">
        <v>6.48</v>
      </c>
      <c r="G313" s="19">
        <v>0.8</v>
      </c>
      <c r="H313" s="19">
        <v>39.04</v>
      </c>
      <c r="I313" s="19">
        <v>193.6</v>
      </c>
      <c r="J313" s="19">
        <v>113.4</v>
      </c>
      <c r="K313" s="19">
        <v>39.9</v>
      </c>
      <c r="L313" s="19">
        <v>6.9</v>
      </c>
      <c r="M313" s="19">
        <v>9.9</v>
      </c>
      <c r="N313" s="19">
        <v>26.1</v>
      </c>
      <c r="O313" s="19">
        <v>0.6</v>
      </c>
      <c r="P313" s="19">
        <v>0</v>
      </c>
      <c r="Q313" s="19">
        <v>0.04</v>
      </c>
      <c r="R313" s="19">
        <v>0.02</v>
      </c>
      <c r="S313" s="19">
        <v>0.48</v>
      </c>
      <c r="T313" s="19">
        <v>0</v>
      </c>
    </row>
    <row r="314" spans="1:20" x14ac:dyDescent="0.25">
      <c r="A314" s="19" t="s">
        <v>55</v>
      </c>
      <c r="B314" s="19">
        <v>6</v>
      </c>
      <c r="C314" s="6" t="s">
        <v>56</v>
      </c>
      <c r="D314" s="6"/>
      <c r="E314" s="21">
        <v>200</v>
      </c>
      <c r="F314" s="19">
        <v>2.8</v>
      </c>
      <c r="G314" s="19">
        <v>3.2</v>
      </c>
      <c r="H314" s="19">
        <v>24.66</v>
      </c>
      <c r="I314" s="19">
        <v>134</v>
      </c>
      <c r="J314" s="19">
        <v>0.1</v>
      </c>
      <c r="K314" s="19">
        <v>0.3</v>
      </c>
      <c r="L314" s="19">
        <v>0.2</v>
      </c>
      <c r="M314" s="19">
        <v>0</v>
      </c>
      <c r="N314" s="19">
        <v>0</v>
      </c>
      <c r="O314" s="19">
        <v>0.03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</row>
    <row r="315" spans="1:20" x14ac:dyDescent="0.25">
      <c r="A315" s="19"/>
      <c r="B315" s="19"/>
      <c r="C315" s="5" t="s">
        <v>57</v>
      </c>
      <c r="D315" s="5"/>
      <c r="E315" s="24"/>
      <c r="F315" s="24">
        <f t="shared" ref="F315:T315" si="46">SUM(F309:F314)</f>
        <v>34.479999999999997</v>
      </c>
      <c r="G315" s="24">
        <f t="shared" si="46"/>
        <v>26.650000000000002</v>
      </c>
      <c r="H315" s="24">
        <f t="shared" si="46"/>
        <v>123.58</v>
      </c>
      <c r="I315" s="24">
        <f t="shared" si="46"/>
        <v>872.80000000000007</v>
      </c>
      <c r="J315" s="24">
        <f t="shared" si="46"/>
        <v>920.46</v>
      </c>
      <c r="K315" s="24">
        <f t="shared" si="46"/>
        <v>1381.79</v>
      </c>
      <c r="L315" s="24">
        <f t="shared" si="46"/>
        <v>89.63000000000001</v>
      </c>
      <c r="M315" s="24">
        <f t="shared" si="46"/>
        <v>260.51</v>
      </c>
      <c r="N315" s="24">
        <f t="shared" si="46"/>
        <v>551.01</v>
      </c>
      <c r="O315" s="24">
        <f t="shared" si="46"/>
        <v>9.4099999999999984</v>
      </c>
      <c r="P315" s="24">
        <f t="shared" si="46"/>
        <v>12.1</v>
      </c>
      <c r="Q315" s="24">
        <f t="shared" si="46"/>
        <v>0.62500000000000011</v>
      </c>
      <c r="R315" s="24">
        <f t="shared" si="46"/>
        <v>0.44</v>
      </c>
      <c r="S315" s="24">
        <f t="shared" si="46"/>
        <v>7.9499999999999993</v>
      </c>
      <c r="T315" s="24">
        <f t="shared" si="46"/>
        <v>26.990000000000002</v>
      </c>
    </row>
    <row r="316" spans="1:20" x14ac:dyDescent="0.25">
      <c r="A316" s="19"/>
      <c r="B316" s="19"/>
      <c r="C316" s="5" t="s">
        <v>58</v>
      </c>
      <c r="D316" s="5"/>
      <c r="E316" s="24"/>
      <c r="F316" s="24">
        <f t="shared" ref="F316:T316" si="47">F307+F315</f>
        <v>73.259999999999991</v>
      </c>
      <c r="G316" s="24">
        <f t="shared" si="47"/>
        <v>63.31</v>
      </c>
      <c r="H316" s="24">
        <f t="shared" si="47"/>
        <v>239.3</v>
      </c>
      <c r="I316" s="24">
        <f t="shared" si="47"/>
        <v>1920.1</v>
      </c>
      <c r="J316" s="24">
        <f t="shared" si="47"/>
        <v>1394.49</v>
      </c>
      <c r="K316" s="24">
        <f t="shared" si="47"/>
        <v>2187.44</v>
      </c>
      <c r="L316" s="24">
        <f t="shared" si="47"/>
        <v>640.75</v>
      </c>
      <c r="M316" s="24">
        <f t="shared" si="47"/>
        <v>365.65999999999997</v>
      </c>
      <c r="N316" s="24">
        <f t="shared" si="47"/>
        <v>1024.71</v>
      </c>
      <c r="O316" s="24">
        <f t="shared" si="47"/>
        <v>15.319999999999999</v>
      </c>
      <c r="P316" s="24">
        <f t="shared" si="47"/>
        <v>78.760000000000005</v>
      </c>
      <c r="Q316" s="24">
        <f t="shared" si="47"/>
        <v>0.91700000000000004</v>
      </c>
      <c r="R316" s="24">
        <f t="shared" si="47"/>
        <v>1.1140000000000001</v>
      </c>
      <c r="S316" s="24">
        <f t="shared" si="47"/>
        <v>12.139999999999999</v>
      </c>
      <c r="T316" s="24">
        <f t="shared" si="47"/>
        <v>43.49</v>
      </c>
    </row>
    <row r="317" spans="1:20" x14ac:dyDescent="0.25">
      <c r="A317" s="4">
        <v>44735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19"/>
      <c r="B318" s="19"/>
      <c r="C318" s="8" t="s">
        <v>148</v>
      </c>
      <c r="D318" s="8"/>
      <c r="E318" s="17"/>
      <c r="F318" s="10" t="s">
        <v>9</v>
      </c>
      <c r="G318" s="10"/>
      <c r="H318" s="10"/>
      <c r="I318" s="17"/>
      <c r="J318" s="10" t="s">
        <v>10</v>
      </c>
      <c r="K318" s="10"/>
      <c r="L318" s="10"/>
      <c r="M318" s="10"/>
      <c r="N318" s="10"/>
      <c r="O318" s="10"/>
      <c r="P318" s="10" t="s">
        <v>11</v>
      </c>
      <c r="Q318" s="10"/>
      <c r="R318" s="10"/>
      <c r="S318" s="10"/>
      <c r="T318" s="10"/>
    </row>
    <row r="319" spans="1:20" x14ac:dyDescent="0.25">
      <c r="A319" s="19"/>
      <c r="B319" s="19"/>
      <c r="C319" s="8" t="s">
        <v>32</v>
      </c>
      <c r="D319" s="8"/>
      <c r="E319" s="18" t="s">
        <v>15</v>
      </c>
      <c r="F319" s="17" t="s">
        <v>16</v>
      </c>
      <c r="G319" s="17" t="s">
        <v>17</v>
      </c>
      <c r="H319" s="17" t="s">
        <v>18</v>
      </c>
      <c r="I319" s="17" t="s">
        <v>19</v>
      </c>
      <c r="J319" s="17" t="s">
        <v>20</v>
      </c>
      <c r="K319" s="17" t="s">
        <v>21</v>
      </c>
      <c r="L319" s="17" t="s">
        <v>22</v>
      </c>
      <c r="M319" s="17" t="s">
        <v>23</v>
      </c>
      <c r="N319" s="17" t="s">
        <v>24</v>
      </c>
      <c r="O319" s="17" t="s">
        <v>25</v>
      </c>
      <c r="P319" s="17" t="s">
        <v>26</v>
      </c>
      <c r="Q319" s="17" t="s">
        <v>27</v>
      </c>
      <c r="R319" s="17" t="s">
        <v>28</v>
      </c>
      <c r="S319" s="17" t="s">
        <v>29</v>
      </c>
      <c r="T319" s="17" t="s">
        <v>30</v>
      </c>
    </row>
    <row r="320" spans="1:20" x14ac:dyDescent="0.25">
      <c r="A320" s="19" t="s">
        <v>149</v>
      </c>
      <c r="B320" s="19">
        <v>1</v>
      </c>
      <c r="C320" s="6" t="s">
        <v>150</v>
      </c>
      <c r="D320" s="6"/>
      <c r="E320" s="21">
        <v>150</v>
      </c>
      <c r="F320" s="19">
        <v>22.5</v>
      </c>
      <c r="G320" s="19">
        <v>17.100000000000001</v>
      </c>
      <c r="H320" s="19">
        <v>33.4</v>
      </c>
      <c r="I320" s="19">
        <v>394</v>
      </c>
      <c r="J320" s="19">
        <v>166.3</v>
      </c>
      <c r="K320" s="19">
        <v>242.2</v>
      </c>
      <c r="L320" s="19">
        <v>19.5</v>
      </c>
      <c r="M320" s="19">
        <v>30.2</v>
      </c>
      <c r="N320" s="19">
        <v>138</v>
      </c>
      <c r="O320" s="19">
        <v>1.2</v>
      </c>
      <c r="P320" s="19">
        <v>12</v>
      </c>
      <c r="Q320" s="19">
        <v>0.01</v>
      </c>
      <c r="R320" s="19">
        <v>7.0000000000000007E-2</v>
      </c>
      <c r="S320" s="19">
        <v>2.69</v>
      </c>
      <c r="T320" s="19">
        <v>0.31</v>
      </c>
    </row>
    <row r="321" spans="1:20" x14ac:dyDescent="0.25">
      <c r="A321" s="19" t="s">
        <v>85</v>
      </c>
      <c r="B321" s="19">
        <v>2</v>
      </c>
      <c r="C321" s="6" t="s">
        <v>86</v>
      </c>
      <c r="D321" s="6"/>
      <c r="E321" s="19">
        <v>10</v>
      </c>
      <c r="F321" s="19">
        <v>2.34</v>
      </c>
      <c r="G321" s="19">
        <v>3</v>
      </c>
      <c r="H321" s="19">
        <v>0</v>
      </c>
      <c r="I321" s="19">
        <v>37.1</v>
      </c>
      <c r="J321" s="19">
        <v>162</v>
      </c>
      <c r="K321" s="19">
        <v>20</v>
      </c>
      <c r="L321" s="19">
        <v>208</v>
      </c>
      <c r="M321" s="19">
        <v>10</v>
      </c>
      <c r="N321" s="19">
        <v>108</v>
      </c>
      <c r="O321" s="19">
        <v>0.24</v>
      </c>
      <c r="P321" s="19">
        <v>0.04</v>
      </c>
      <c r="Q321" s="19">
        <v>0.01</v>
      </c>
      <c r="R321" s="19">
        <v>0.08</v>
      </c>
      <c r="S321" s="19">
        <v>0.04</v>
      </c>
      <c r="T321" s="19">
        <v>0.56000000000000005</v>
      </c>
    </row>
    <row r="322" spans="1:20" x14ac:dyDescent="0.25">
      <c r="A322" s="19" t="s">
        <v>87</v>
      </c>
      <c r="B322" s="19">
        <v>3</v>
      </c>
      <c r="C322" s="6" t="s">
        <v>88</v>
      </c>
      <c r="D322" s="6"/>
      <c r="E322" s="19">
        <v>10</v>
      </c>
      <c r="F322" s="19">
        <v>8.3000000000000007</v>
      </c>
      <c r="G322" s="19">
        <v>0.1</v>
      </c>
      <c r="H322" s="19">
        <v>0.1</v>
      </c>
      <c r="I322" s="19">
        <v>74.8</v>
      </c>
      <c r="J322" s="19">
        <v>3</v>
      </c>
      <c r="K322" s="19">
        <v>6</v>
      </c>
      <c r="L322" s="19">
        <v>4.8</v>
      </c>
      <c r="M322" s="19">
        <v>0</v>
      </c>
      <c r="N322" s="19">
        <v>6</v>
      </c>
      <c r="O322" s="19">
        <v>0.04</v>
      </c>
      <c r="P322" s="19">
        <v>0.12</v>
      </c>
      <c r="Q322" s="19">
        <v>0</v>
      </c>
      <c r="R322" s="19">
        <v>0.02</v>
      </c>
      <c r="S322" s="19">
        <v>0.02</v>
      </c>
      <c r="T322" s="19">
        <v>0</v>
      </c>
    </row>
    <row r="323" spans="1:20" x14ac:dyDescent="0.25">
      <c r="A323" s="19" t="s">
        <v>62</v>
      </c>
      <c r="B323" s="19">
        <v>4</v>
      </c>
      <c r="C323" s="6" t="s">
        <v>81</v>
      </c>
      <c r="D323" s="6"/>
      <c r="E323" s="19">
        <v>100</v>
      </c>
      <c r="F323" s="19">
        <v>9.9</v>
      </c>
      <c r="G323" s="19">
        <v>13.37</v>
      </c>
      <c r="H323" s="19">
        <v>1.78</v>
      </c>
      <c r="I323" s="19">
        <v>270.88</v>
      </c>
      <c r="J323" s="19">
        <v>195</v>
      </c>
      <c r="K323" s="19">
        <v>84.8</v>
      </c>
      <c r="L323" s="19">
        <v>50.8</v>
      </c>
      <c r="M323" s="19">
        <v>21.6</v>
      </c>
      <c r="N323" s="19">
        <v>90.2</v>
      </c>
      <c r="O323" s="19">
        <v>0.9</v>
      </c>
      <c r="P323" s="19">
        <v>34</v>
      </c>
      <c r="Q323" s="19">
        <v>0.08</v>
      </c>
      <c r="R323" s="19">
        <v>0.72</v>
      </c>
      <c r="S323" s="19">
        <v>0.92</v>
      </c>
      <c r="T323" s="19">
        <v>0.04</v>
      </c>
    </row>
    <row r="324" spans="1:20" x14ac:dyDescent="0.25">
      <c r="A324" s="19" t="s">
        <v>64</v>
      </c>
      <c r="B324" s="19">
        <v>5</v>
      </c>
      <c r="C324" s="6" t="s">
        <v>110</v>
      </c>
      <c r="D324" s="6"/>
      <c r="E324" s="21">
        <v>200</v>
      </c>
      <c r="F324" s="19">
        <v>0.4</v>
      </c>
      <c r="G324" s="19">
        <v>0.2</v>
      </c>
      <c r="H324" s="19">
        <v>14.2</v>
      </c>
      <c r="I324" s="19">
        <v>56</v>
      </c>
      <c r="J324" s="19">
        <v>0.2</v>
      </c>
      <c r="K324" s="19">
        <v>5.2</v>
      </c>
      <c r="L324" s="19">
        <v>8</v>
      </c>
      <c r="M324" s="19">
        <v>0.9</v>
      </c>
      <c r="N324" s="19">
        <v>1.6</v>
      </c>
      <c r="O324" s="19">
        <v>0.19</v>
      </c>
      <c r="P324" s="19">
        <v>0</v>
      </c>
      <c r="Q324" s="19">
        <v>0</v>
      </c>
      <c r="R324" s="19">
        <v>0</v>
      </c>
      <c r="S324" s="19">
        <v>0.02</v>
      </c>
      <c r="T324" s="19">
        <v>0.02</v>
      </c>
    </row>
    <row r="325" spans="1:20" x14ac:dyDescent="0.25">
      <c r="A325" s="19"/>
      <c r="B325" s="19">
        <v>6</v>
      </c>
      <c r="C325" s="6" t="s">
        <v>147</v>
      </c>
      <c r="D325" s="6"/>
      <c r="E325" s="21" t="s">
        <v>41</v>
      </c>
      <c r="F325" s="19">
        <v>0.5</v>
      </c>
      <c r="G325" s="19">
        <v>2.25</v>
      </c>
      <c r="H325" s="19">
        <v>20.25</v>
      </c>
      <c r="I325" s="19">
        <v>170.5</v>
      </c>
      <c r="J325" s="19">
        <v>41.6</v>
      </c>
      <c r="K325" s="19">
        <v>444.8</v>
      </c>
      <c r="L325" s="19">
        <v>25.6</v>
      </c>
      <c r="M325" s="19">
        <v>14.4</v>
      </c>
      <c r="N325" s="19">
        <v>17.600000000000001</v>
      </c>
      <c r="O325" s="19">
        <v>3.52</v>
      </c>
      <c r="P325" s="19">
        <v>0.01</v>
      </c>
      <c r="Q325" s="19">
        <v>0.04</v>
      </c>
      <c r="R325" s="19">
        <v>0.03</v>
      </c>
      <c r="S325" s="19">
        <v>0.5</v>
      </c>
      <c r="T325" s="19">
        <v>16</v>
      </c>
    </row>
    <row r="326" spans="1:20" x14ac:dyDescent="0.25">
      <c r="A326" s="19"/>
      <c r="B326" s="19"/>
      <c r="C326" s="5" t="s">
        <v>42</v>
      </c>
      <c r="D326" s="5"/>
      <c r="E326" s="26"/>
      <c r="F326" s="24">
        <f t="shared" ref="F326:T326" si="48">F320+F321+F322+F323+F324+F325</f>
        <v>43.94</v>
      </c>
      <c r="G326" s="24">
        <f t="shared" si="48"/>
        <v>36.020000000000003</v>
      </c>
      <c r="H326" s="24">
        <f t="shared" si="48"/>
        <v>69.73</v>
      </c>
      <c r="I326" s="24">
        <f t="shared" si="48"/>
        <v>1003.28</v>
      </c>
      <c r="J326" s="24">
        <f t="shared" si="48"/>
        <v>568.1</v>
      </c>
      <c r="K326" s="24">
        <f t="shared" si="48"/>
        <v>803</v>
      </c>
      <c r="L326" s="24">
        <f t="shared" si="48"/>
        <v>316.70000000000005</v>
      </c>
      <c r="M326" s="24">
        <f t="shared" si="48"/>
        <v>77.100000000000009</v>
      </c>
      <c r="N326" s="24">
        <f t="shared" si="48"/>
        <v>361.40000000000003</v>
      </c>
      <c r="O326" s="24">
        <f t="shared" si="48"/>
        <v>6.09</v>
      </c>
      <c r="P326" s="24">
        <f t="shared" si="48"/>
        <v>46.169999999999995</v>
      </c>
      <c r="Q326" s="24">
        <f t="shared" si="48"/>
        <v>0.14000000000000001</v>
      </c>
      <c r="R326" s="24">
        <f t="shared" si="48"/>
        <v>0.92</v>
      </c>
      <c r="S326" s="24">
        <f t="shared" si="48"/>
        <v>4.1899999999999995</v>
      </c>
      <c r="T326" s="24">
        <f t="shared" si="48"/>
        <v>16.93</v>
      </c>
    </row>
    <row r="327" spans="1:20" x14ac:dyDescent="0.25">
      <c r="A327" s="19"/>
      <c r="B327" s="19"/>
      <c r="C327" s="8" t="s">
        <v>43</v>
      </c>
      <c r="D327" s="8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x14ac:dyDescent="0.25">
      <c r="A328" s="19" t="s">
        <v>44</v>
      </c>
      <c r="B328" s="19">
        <v>1</v>
      </c>
      <c r="C328" s="6" t="s">
        <v>45</v>
      </c>
      <c r="D328" s="6"/>
      <c r="E328" s="21" t="s">
        <v>46</v>
      </c>
      <c r="F328" s="19">
        <v>6.63</v>
      </c>
      <c r="G328" s="19">
        <v>5.18</v>
      </c>
      <c r="H328" s="19">
        <v>15.45</v>
      </c>
      <c r="I328" s="19">
        <v>135</v>
      </c>
      <c r="J328" s="19">
        <v>147.96</v>
      </c>
      <c r="K328" s="19">
        <v>701.72</v>
      </c>
      <c r="L328" s="19">
        <v>23.77</v>
      </c>
      <c r="M328" s="19">
        <v>34.67</v>
      </c>
      <c r="N328" s="19">
        <v>113.39</v>
      </c>
      <c r="O328" s="19">
        <v>1.42</v>
      </c>
      <c r="P328" s="19">
        <v>0.03</v>
      </c>
      <c r="Q328" s="19">
        <v>0.14000000000000001</v>
      </c>
      <c r="R328" s="19">
        <v>0.12</v>
      </c>
      <c r="S328" s="19">
        <v>2.39</v>
      </c>
      <c r="T328" s="19">
        <v>22.35</v>
      </c>
    </row>
    <row r="329" spans="1:20" x14ac:dyDescent="0.25">
      <c r="A329" s="19" t="s">
        <v>47</v>
      </c>
      <c r="B329" s="19">
        <v>2</v>
      </c>
      <c r="C329" s="6" t="s">
        <v>48</v>
      </c>
      <c r="D329" s="6"/>
      <c r="E329" s="21">
        <v>150</v>
      </c>
      <c r="F329" s="19">
        <v>6.99</v>
      </c>
      <c r="G329" s="19">
        <v>11.35</v>
      </c>
      <c r="H329" s="19">
        <v>3.71</v>
      </c>
      <c r="I329" s="19">
        <v>279.52</v>
      </c>
      <c r="J329" s="19">
        <v>265.5</v>
      </c>
      <c r="K329" s="19">
        <v>18.75</v>
      </c>
      <c r="L329" s="19">
        <v>5</v>
      </c>
      <c r="M329" s="19">
        <v>21.8</v>
      </c>
      <c r="N329" s="19">
        <v>38.200000000000003</v>
      </c>
      <c r="O329" s="19">
        <v>1.1399999999999999</v>
      </c>
      <c r="P329" s="19">
        <v>20</v>
      </c>
      <c r="Q329" s="19">
        <v>0.06</v>
      </c>
      <c r="R329" s="19">
        <v>0.03</v>
      </c>
      <c r="S329" s="19">
        <v>0.18</v>
      </c>
      <c r="T329" s="19">
        <v>0</v>
      </c>
    </row>
    <row r="330" spans="1:20" x14ac:dyDescent="0.25">
      <c r="A330" s="19" t="s">
        <v>72</v>
      </c>
      <c r="B330" s="19">
        <v>3</v>
      </c>
      <c r="C330" s="3" t="s">
        <v>151</v>
      </c>
      <c r="D330" s="3"/>
      <c r="E330" s="19">
        <v>60</v>
      </c>
      <c r="F330" s="19">
        <v>29.5</v>
      </c>
      <c r="G330" s="19">
        <v>24.4</v>
      </c>
      <c r="H330" s="19">
        <v>18.5</v>
      </c>
      <c r="I330" s="19">
        <v>400.21</v>
      </c>
      <c r="J330" s="19">
        <v>271.5</v>
      </c>
      <c r="K330" s="19">
        <v>179.1</v>
      </c>
      <c r="L330" s="19">
        <v>28.3</v>
      </c>
      <c r="M330" s="19">
        <v>24.13</v>
      </c>
      <c r="N330" s="19">
        <v>99.8</v>
      </c>
      <c r="O330" s="19">
        <v>1.1299999999999999</v>
      </c>
      <c r="P330" s="19">
        <v>18</v>
      </c>
      <c r="Q330" s="19">
        <v>7.0000000000000007E-2</v>
      </c>
      <c r="R330" s="19">
        <v>0.1</v>
      </c>
      <c r="S330" s="19">
        <v>2.0699999999999998</v>
      </c>
      <c r="T330" s="19">
        <v>0.09</v>
      </c>
    </row>
    <row r="331" spans="1:20" ht="25.5" x14ac:dyDescent="0.25">
      <c r="A331" s="25" t="s">
        <v>51</v>
      </c>
      <c r="B331" s="19">
        <v>4</v>
      </c>
      <c r="C331" s="6" t="s">
        <v>52</v>
      </c>
      <c r="D331" s="6"/>
      <c r="E331" s="21">
        <v>30</v>
      </c>
      <c r="F331" s="19">
        <v>0.3</v>
      </c>
      <c r="G331" s="19">
        <v>1.55</v>
      </c>
      <c r="H331" s="19">
        <v>1.18</v>
      </c>
      <c r="I331" s="19">
        <v>19.75</v>
      </c>
      <c r="J331" s="19">
        <v>12</v>
      </c>
      <c r="K331" s="19">
        <v>58</v>
      </c>
      <c r="L331" s="19">
        <v>4.2</v>
      </c>
      <c r="M331" s="19">
        <v>6</v>
      </c>
      <c r="N331" s="19">
        <v>7.8</v>
      </c>
      <c r="O331" s="19">
        <v>0.27</v>
      </c>
      <c r="P331" s="19">
        <v>0.06</v>
      </c>
      <c r="Q331" s="19">
        <v>1.4999999999999999E-2</v>
      </c>
      <c r="R331" s="19">
        <v>0.01</v>
      </c>
      <c r="S331" s="19">
        <v>0.18</v>
      </c>
      <c r="T331" s="19">
        <v>7.5</v>
      </c>
    </row>
    <row r="332" spans="1:20" x14ac:dyDescent="0.25">
      <c r="A332" s="19" t="s">
        <v>53</v>
      </c>
      <c r="B332" s="19">
        <v>5</v>
      </c>
      <c r="C332" s="6" t="s">
        <v>54</v>
      </c>
      <c r="D332" s="6"/>
      <c r="E332" s="21">
        <v>60</v>
      </c>
      <c r="F332" s="19">
        <v>6.48</v>
      </c>
      <c r="G332" s="19">
        <v>0.8</v>
      </c>
      <c r="H332" s="19">
        <v>39.04</v>
      </c>
      <c r="I332" s="19">
        <v>193.6</v>
      </c>
      <c r="J332" s="19">
        <v>113.4</v>
      </c>
      <c r="K332" s="19">
        <v>39.9</v>
      </c>
      <c r="L332" s="19">
        <v>6.9</v>
      </c>
      <c r="M332" s="19">
        <v>9.9</v>
      </c>
      <c r="N332" s="19">
        <v>26.1</v>
      </c>
      <c r="O332" s="19">
        <v>0.6</v>
      </c>
      <c r="P332" s="19">
        <v>0</v>
      </c>
      <c r="Q332" s="19">
        <v>0.04</v>
      </c>
      <c r="R332" s="19">
        <v>0.02</v>
      </c>
      <c r="S332" s="19">
        <v>0.48</v>
      </c>
      <c r="T332" s="19">
        <v>0</v>
      </c>
    </row>
    <row r="333" spans="1:20" x14ac:dyDescent="0.25">
      <c r="A333" s="19" t="s">
        <v>38</v>
      </c>
      <c r="B333" s="19">
        <v>6</v>
      </c>
      <c r="C333" s="6" t="s">
        <v>39</v>
      </c>
      <c r="D333" s="6"/>
      <c r="E333" s="21">
        <v>200</v>
      </c>
      <c r="F333" s="19">
        <v>0.16</v>
      </c>
      <c r="G333" s="19">
        <v>0</v>
      </c>
      <c r="H333" s="19">
        <v>28.4</v>
      </c>
      <c r="I333" s="19">
        <v>120</v>
      </c>
      <c r="J333" s="19">
        <v>9.0399999999999991</v>
      </c>
      <c r="K333" s="19">
        <v>99.12</v>
      </c>
      <c r="L333" s="19">
        <v>14.88</v>
      </c>
      <c r="M333" s="19">
        <v>3.6</v>
      </c>
      <c r="N333" s="19">
        <v>6.2</v>
      </c>
      <c r="O333" s="19">
        <v>0.61</v>
      </c>
      <c r="P333" s="19">
        <v>0</v>
      </c>
      <c r="Q333" s="19">
        <v>0.01</v>
      </c>
      <c r="R333" s="19">
        <v>0.01</v>
      </c>
      <c r="S333" s="19">
        <v>0.15</v>
      </c>
      <c r="T333" s="19">
        <v>1.72</v>
      </c>
    </row>
    <row r="334" spans="1:20" x14ac:dyDescent="0.25">
      <c r="A334" s="19"/>
      <c r="B334" s="19">
        <v>7</v>
      </c>
      <c r="C334" s="6" t="s">
        <v>106</v>
      </c>
      <c r="D334" s="6"/>
      <c r="E334" s="21" t="s">
        <v>41</v>
      </c>
      <c r="F334" s="19">
        <v>0.96</v>
      </c>
      <c r="G334" s="19">
        <v>0.56000000000000005</v>
      </c>
      <c r="H334" s="19">
        <v>15.54</v>
      </c>
      <c r="I334" s="19">
        <v>229</v>
      </c>
      <c r="J334" s="19">
        <v>195</v>
      </c>
      <c r="K334" s="19">
        <v>84.8</v>
      </c>
      <c r="L334" s="19">
        <v>50.8</v>
      </c>
      <c r="M334" s="19">
        <v>21.6</v>
      </c>
      <c r="N334" s="19">
        <v>90.2</v>
      </c>
      <c r="O334" s="19">
        <v>0.9</v>
      </c>
      <c r="P334" s="19">
        <v>34</v>
      </c>
      <c r="Q334" s="19">
        <v>0.08</v>
      </c>
      <c r="R334" s="19">
        <v>0.72</v>
      </c>
      <c r="S334" s="19">
        <v>0.92</v>
      </c>
      <c r="T334" s="19">
        <v>0.04</v>
      </c>
    </row>
    <row r="335" spans="1:20" x14ac:dyDescent="0.25">
      <c r="A335" s="19"/>
      <c r="B335" s="19"/>
      <c r="C335" s="5" t="s">
        <v>57</v>
      </c>
      <c r="D335" s="5"/>
      <c r="E335" s="19"/>
      <c r="F335" s="24">
        <f t="shared" ref="F335:L335" si="49">SUM(F328:F334)</f>
        <v>51.02</v>
      </c>
      <c r="G335" s="24">
        <f t="shared" si="49"/>
        <v>43.839999999999996</v>
      </c>
      <c r="H335" s="24">
        <f t="shared" si="49"/>
        <v>121.82</v>
      </c>
      <c r="I335" s="24">
        <f t="shared" si="49"/>
        <v>1377.08</v>
      </c>
      <c r="J335" s="24">
        <f t="shared" si="49"/>
        <v>1014.4</v>
      </c>
      <c r="K335" s="24">
        <f t="shared" si="49"/>
        <v>1181.3900000000001</v>
      </c>
      <c r="L335" s="24">
        <f t="shared" si="49"/>
        <v>133.85</v>
      </c>
      <c r="M335" s="24">
        <f t="shared" ref="M335:T335" si="50">SUM(M328:M333)</f>
        <v>100.1</v>
      </c>
      <c r="N335" s="24">
        <f t="shared" si="50"/>
        <v>291.49</v>
      </c>
      <c r="O335" s="24">
        <f t="shared" si="50"/>
        <v>5.17</v>
      </c>
      <c r="P335" s="24">
        <f t="shared" si="50"/>
        <v>38.090000000000003</v>
      </c>
      <c r="Q335" s="24">
        <f t="shared" si="50"/>
        <v>0.33500000000000002</v>
      </c>
      <c r="R335" s="24">
        <f t="shared" si="50"/>
        <v>0.29000000000000004</v>
      </c>
      <c r="S335" s="24">
        <f t="shared" si="50"/>
        <v>5.4500000000000011</v>
      </c>
      <c r="T335" s="24">
        <f t="shared" si="50"/>
        <v>31.66</v>
      </c>
    </row>
    <row r="336" spans="1:20" x14ac:dyDescent="0.25">
      <c r="A336" s="19"/>
      <c r="B336" s="19"/>
      <c r="C336" s="5" t="s">
        <v>58</v>
      </c>
      <c r="D336" s="5"/>
      <c r="E336" s="19"/>
      <c r="F336" s="24">
        <f t="shared" ref="F336:T336" si="51">F326+F335</f>
        <v>94.960000000000008</v>
      </c>
      <c r="G336" s="24">
        <f t="shared" si="51"/>
        <v>79.86</v>
      </c>
      <c r="H336" s="24">
        <f t="shared" si="51"/>
        <v>191.55</v>
      </c>
      <c r="I336" s="24">
        <f t="shared" si="51"/>
        <v>2380.3599999999997</v>
      </c>
      <c r="J336" s="24">
        <f t="shared" si="51"/>
        <v>1582.5</v>
      </c>
      <c r="K336" s="24">
        <f t="shared" si="51"/>
        <v>1984.39</v>
      </c>
      <c r="L336" s="24">
        <f t="shared" si="51"/>
        <v>450.55000000000007</v>
      </c>
      <c r="M336" s="24">
        <f t="shared" si="51"/>
        <v>177.2</v>
      </c>
      <c r="N336" s="24">
        <f t="shared" si="51"/>
        <v>652.8900000000001</v>
      </c>
      <c r="O336" s="24">
        <f t="shared" si="51"/>
        <v>11.26</v>
      </c>
      <c r="P336" s="24">
        <f t="shared" si="51"/>
        <v>84.259999999999991</v>
      </c>
      <c r="Q336" s="24">
        <f t="shared" si="51"/>
        <v>0.47500000000000003</v>
      </c>
      <c r="R336" s="24">
        <f t="shared" si="51"/>
        <v>1.21</v>
      </c>
      <c r="S336" s="24">
        <f t="shared" si="51"/>
        <v>9.64</v>
      </c>
      <c r="T336" s="24">
        <f t="shared" si="51"/>
        <v>48.59</v>
      </c>
    </row>
    <row r="337" spans="1:20" x14ac:dyDescent="0.25">
      <c r="A337" s="4">
        <v>44736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19"/>
      <c r="B338" s="19"/>
      <c r="C338" s="8" t="s">
        <v>152</v>
      </c>
      <c r="D338" s="8"/>
      <c r="E338" s="17"/>
      <c r="F338" s="10" t="s">
        <v>9</v>
      </c>
      <c r="G338" s="10"/>
      <c r="H338" s="10"/>
      <c r="I338" s="17"/>
      <c r="J338" s="10" t="s">
        <v>10</v>
      </c>
      <c r="K338" s="10"/>
      <c r="L338" s="10"/>
      <c r="M338" s="10"/>
      <c r="N338" s="10"/>
      <c r="O338" s="10"/>
      <c r="P338" s="10" t="s">
        <v>11</v>
      </c>
      <c r="Q338" s="10"/>
      <c r="R338" s="10"/>
      <c r="S338" s="10"/>
      <c r="T338" s="10"/>
    </row>
    <row r="339" spans="1:20" x14ac:dyDescent="0.25">
      <c r="A339" s="19"/>
      <c r="B339" s="19"/>
      <c r="C339" s="8" t="s">
        <v>32</v>
      </c>
      <c r="D339" s="8"/>
      <c r="E339" s="18" t="s">
        <v>15</v>
      </c>
      <c r="F339" s="17" t="s">
        <v>16</v>
      </c>
      <c r="G339" s="17" t="s">
        <v>17</v>
      </c>
      <c r="H339" s="17" t="s">
        <v>18</v>
      </c>
      <c r="I339" s="17" t="s">
        <v>19</v>
      </c>
      <c r="J339" s="17" t="s">
        <v>20</v>
      </c>
      <c r="K339" s="17" t="s">
        <v>21</v>
      </c>
      <c r="L339" s="17" t="s">
        <v>22</v>
      </c>
      <c r="M339" s="17" t="s">
        <v>23</v>
      </c>
      <c r="N339" s="17" t="s">
        <v>24</v>
      </c>
      <c r="O339" s="17" t="s">
        <v>25</v>
      </c>
      <c r="P339" s="17" t="s">
        <v>26</v>
      </c>
      <c r="Q339" s="17" t="s">
        <v>27</v>
      </c>
      <c r="R339" s="17" t="s">
        <v>28</v>
      </c>
      <c r="S339" s="17" t="s">
        <v>29</v>
      </c>
      <c r="T339" s="17" t="s">
        <v>30</v>
      </c>
    </row>
    <row r="340" spans="1:20" x14ac:dyDescent="0.25">
      <c r="A340" s="19" t="s">
        <v>83</v>
      </c>
      <c r="B340" s="19">
        <v>1</v>
      </c>
      <c r="C340" s="6" t="s">
        <v>84</v>
      </c>
      <c r="D340" s="6"/>
      <c r="E340" s="21">
        <v>150</v>
      </c>
      <c r="F340" s="19">
        <v>9</v>
      </c>
      <c r="G340" s="19">
        <v>12.3</v>
      </c>
      <c r="H340" s="19">
        <v>43.96</v>
      </c>
      <c r="I340" s="19">
        <v>322.5</v>
      </c>
      <c r="J340" s="19">
        <v>0</v>
      </c>
      <c r="K340" s="19">
        <v>0</v>
      </c>
      <c r="L340" s="19">
        <v>106</v>
      </c>
      <c r="M340" s="19">
        <v>0</v>
      </c>
      <c r="N340" s="19">
        <v>0</v>
      </c>
      <c r="O340" s="19">
        <v>1</v>
      </c>
      <c r="P340" s="19">
        <v>0</v>
      </c>
      <c r="Q340" s="19">
        <v>0.06</v>
      </c>
      <c r="R340" s="19">
        <v>0.1</v>
      </c>
      <c r="S340" s="19">
        <v>0.92</v>
      </c>
      <c r="T340" s="19">
        <v>1</v>
      </c>
    </row>
    <row r="341" spans="1:20" x14ac:dyDescent="0.25">
      <c r="A341" s="19" t="s">
        <v>85</v>
      </c>
      <c r="B341" s="19">
        <v>2</v>
      </c>
      <c r="C341" s="6" t="s">
        <v>86</v>
      </c>
      <c r="D341" s="6"/>
      <c r="E341" s="19">
        <v>10</v>
      </c>
      <c r="F341" s="19">
        <v>2.34</v>
      </c>
      <c r="G341" s="19">
        <v>3</v>
      </c>
      <c r="H341" s="19">
        <v>0</v>
      </c>
      <c r="I341" s="19">
        <v>37.1</v>
      </c>
      <c r="J341" s="19">
        <v>162</v>
      </c>
      <c r="K341" s="19">
        <v>20</v>
      </c>
      <c r="L341" s="19">
        <v>208</v>
      </c>
      <c r="M341" s="19">
        <v>10</v>
      </c>
      <c r="N341" s="19">
        <v>108</v>
      </c>
      <c r="O341" s="19">
        <v>0.24</v>
      </c>
      <c r="P341" s="19">
        <v>0.04</v>
      </c>
      <c r="Q341" s="19">
        <v>0.01</v>
      </c>
      <c r="R341" s="19">
        <v>0.08</v>
      </c>
      <c r="S341" s="19">
        <v>0.04</v>
      </c>
      <c r="T341" s="19">
        <v>0.56000000000000005</v>
      </c>
    </row>
    <row r="342" spans="1:20" x14ac:dyDescent="0.25">
      <c r="A342" s="19" t="s">
        <v>87</v>
      </c>
      <c r="B342" s="19">
        <v>3</v>
      </c>
      <c r="C342" s="6" t="s">
        <v>88</v>
      </c>
      <c r="D342" s="6"/>
      <c r="E342" s="19">
        <v>10</v>
      </c>
      <c r="F342" s="19">
        <v>8.3000000000000007</v>
      </c>
      <c r="G342" s="19">
        <v>0.1</v>
      </c>
      <c r="H342" s="19">
        <v>0.1</v>
      </c>
      <c r="I342" s="19">
        <v>74.8</v>
      </c>
      <c r="J342" s="19">
        <v>3</v>
      </c>
      <c r="K342" s="19">
        <v>6</v>
      </c>
      <c r="L342" s="19">
        <v>4.8</v>
      </c>
      <c r="M342" s="19">
        <v>0</v>
      </c>
      <c r="N342" s="19">
        <v>6</v>
      </c>
      <c r="O342" s="19">
        <v>0.04</v>
      </c>
      <c r="P342" s="19">
        <v>0.12</v>
      </c>
      <c r="Q342" s="19">
        <v>0</v>
      </c>
      <c r="R342" s="19">
        <v>0.02</v>
      </c>
      <c r="S342" s="19">
        <v>0.02</v>
      </c>
      <c r="T342" s="19">
        <v>0</v>
      </c>
    </row>
    <row r="343" spans="1:20" x14ac:dyDescent="0.25">
      <c r="A343" s="19" t="s">
        <v>62</v>
      </c>
      <c r="B343" s="19">
        <v>4</v>
      </c>
      <c r="C343" s="6" t="s">
        <v>81</v>
      </c>
      <c r="D343" s="6"/>
      <c r="E343" s="19">
        <v>100</v>
      </c>
      <c r="F343" s="19">
        <v>9.9</v>
      </c>
      <c r="G343" s="19">
        <v>13.37</v>
      </c>
      <c r="H343" s="19">
        <v>1.78</v>
      </c>
      <c r="I343" s="19">
        <v>270.88</v>
      </c>
      <c r="J343" s="19">
        <v>195</v>
      </c>
      <c r="K343" s="19">
        <v>84.8</v>
      </c>
      <c r="L343" s="19">
        <v>50.8</v>
      </c>
      <c r="M343" s="19">
        <v>21.6</v>
      </c>
      <c r="N343" s="19">
        <v>90.2</v>
      </c>
      <c r="O343" s="19">
        <v>0.9</v>
      </c>
      <c r="P343" s="19">
        <v>34</v>
      </c>
      <c r="Q343" s="19">
        <v>0.08</v>
      </c>
      <c r="R343" s="19">
        <v>0.72</v>
      </c>
      <c r="S343" s="19">
        <v>0.92</v>
      </c>
      <c r="T343" s="19">
        <v>0.04</v>
      </c>
    </row>
    <row r="344" spans="1:20" x14ac:dyDescent="0.25">
      <c r="A344" s="19" t="s">
        <v>89</v>
      </c>
      <c r="B344" s="19">
        <v>5</v>
      </c>
      <c r="C344" s="3" t="s">
        <v>90</v>
      </c>
      <c r="D344" s="3"/>
      <c r="E344" s="21">
        <v>200</v>
      </c>
      <c r="F344" s="19">
        <v>4.62</v>
      </c>
      <c r="G344" s="19">
        <v>3.94</v>
      </c>
      <c r="H344" s="19">
        <v>31.24</v>
      </c>
      <c r="I344" s="19">
        <v>177.56</v>
      </c>
      <c r="J344" s="19">
        <v>50.2</v>
      </c>
      <c r="K344" s="19">
        <v>146.6</v>
      </c>
      <c r="L344" s="19">
        <v>120.4</v>
      </c>
      <c r="M344" s="19">
        <v>14</v>
      </c>
      <c r="N344" s="19">
        <v>90</v>
      </c>
      <c r="O344" s="19">
        <v>0.12</v>
      </c>
      <c r="P344" s="19">
        <v>0.01</v>
      </c>
      <c r="Q344" s="19">
        <v>0.04</v>
      </c>
      <c r="R344" s="19">
        <v>0.15</v>
      </c>
      <c r="S344" s="19">
        <v>0.1</v>
      </c>
      <c r="T344" s="19">
        <v>1.3</v>
      </c>
    </row>
    <row r="345" spans="1:20" x14ac:dyDescent="0.25">
      <c r="A345" s="19"/>
      <c r="B345" s="19">
        <v>6</v>
      </c>
      <c r="C345" s="6" t="s">
        <v>40</v>
      </c>
      <c r="D345" s="6"/>
      <c r="E345" s="21" t="s">
        <v>41</v>
      </c>
      <c r="F345" s="19">
        <v>3.7</v>
      </c>
      <c r="G345" s="19">
        <v>15</v>
      </c>
      <c r="H345" s="19">
        <v>20.399999999999999</v>
      </c>
      <c r="I345" s="19">
        <v>232</v>
      </c>
      <c r="J345" s="19">
        <v>252</v>
      </c>
      <c r="K345" s="19">
        <v>189</v>
      </c>
      <c r="L345" s="19">
        <v>29.4</v>
      </c>
      <c r="M345" s="19">
        <v>0.21</v>
      </c>
      <c r="N345" s="19">
        <v>0.08</v>
      </c>
      <c r="O345" s="19">
        <v>2.73</v>
      </c>
      <c r="P345" s="19">
        <v>0.05</v>
      </c>
      <c r="Q345" s="19">
        <v>0</v>
      </c>
      <c r="R345" s="19">
        <v>0</v>
      </c>
      <c r="S345" s="19">
        <v>0</v>
      </c>
      <c r="T345" s="19">
        <v>0</v>
      </c>
    </row>
    <row r="346" spans="1:20" x14ac:dyDescent="0.25">
      <c r="A346" s="19"/>
      <c r="B346" s="19"/>
      <c r="C346" s="5" t="s">
        <v>42</v>
      </c>
      <c r="D346" s="5"/>
      <c r="E346" s="19"/>
      <c r="F346" s="24">
        <f t="shared" ref="F346:N346" si="52">F340+F341+F342+F343+F344+F345</f>
        <v>37.86</v>
      </c>
      <c r="G346" s="24">
        <f t="shared" si="52"/>
        <v>47.71</v>
      </c>
      <c r="H346" s="24">
        <f t="shared" si="52"/>
        <v>97.47999999999999</v>
      </c>
      <c r="I346" s="24">
        <f t="shared" si="52"/>
        <v>1114.8399999999999</v>
      </c>
      <c r="J346" s="24">
        <f t="shared" si="52"/>
        <v>662.2</v>
      </c>
      <c r="K346" s="24">
        <f t="shared" si="52"/>
        <v>446.4</v>
      </c>
      <c r="L346" s="24">
        <f t="shared" si="52"/>
        <v>519.4</v>
      </c>
      <c r="M346" s="24">
        <f t="shared" si="52"/>
        <v>45.81</v>
      </c>
      <c r="N346" s="24">
        <f t="shared" si="52"/>
        <v>294.27999999999997</v>
      </c>
      <c r="O346" s="24">
        <f>O340+O342+O341+O343+O344+O345</f>
        <v>5.03</v>
      </c>
      <c r="P346" s="24">
        <f>P340+P341+P342+P343+P344+P345</f>
        <v>34.219999999999992</v>
      </c>
      <c r="Q346" s="24">
        <f>Q340+Q341+Q342+Q343+Q345</f>
        <v>0.15</v>
      </c>
      <c r="R346" s="24">
        <f>R340+R341+R342+R343+R344+R345</f>
        <v>1.0699999999999998</v>
      </c>
      <c r="S346" s="24">
        <f>S340+S341+S342+S343+S344+S345</f>
        <v>2</v>
      </c>
      <c r="T346" s="24">
        <f>T340+T341+T342+T343+T344+T345</f>
        <v>2.9000000000000004</v>
      </c>
    </row>
    <row r="347" spans="1:20" x14ac:dyDescent="0.25">
      <c r="A347" s="19"/>
      <c r="B347" s="19"/>
      <c r="C347" s="8" t="s">
        <v>43</v>
      </c>
      <c r="D347" s="8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x14ac:dyDescent="0.25">
      <c r="A348" s="19" t="s">
        <v>66</v>
      </c>
      <c r="B348" s="19">
        <v>1</v>
      </c>
      <c r="C348" s="6" t="s">
        <v>153</v>
      </c>
      <c r="D348" s="6"/>
      <c r="E348" s="21">
        <v>250</v>
      </c>
      <c r="F348" s="19">
        <v>2.25</v>
      </c>
      <c r="G348" s="19">
        <v>5.25</v>
      </c>
      <c r="H348" s="19">
        <v>7.75</v>
      </c>
      <c r="I348" s="19">
        <v>77.5</v>
      </c>
      <c r="J348" s="19">
        <v>123</v>
      </c>
      <c r="K348" s="19">
        <v>298</v>
      </c>
      <c r="L348" s="19">
        <v>42.89</v>
      </c>
      <c r="M348" s="19">
        <v>22.33</v>
      </c>
      <c r="N348" s="19">
        <v>0.66</v>
      </c>
      <c r="O348" s="19">
        <v>1.2</v>
      </c>
      <c r="P348" s="19">
        <v>0.03</v>
      </c>
      <c r="Q348" s="19">
        <v>0.05</v>
      </c>
      <c r="R348" s="19">
        <v>0.05</v>
      </c>
      <c r="S348" s="19">
        <v>0</v>
      </c>
      <c r="T348" s="19">
        <v>20.46</v>
      </c>
    </row>
    <row r="349" spans="1:20" x14ac:dyDescent="0.25">
      <c r="A349" s="19" t="s">
        <v>93</v>
      </c>
      <c r="B349" s="19">
        <v>2</v>
      </c>
      <c r="C349" s="6" t="s">
        <v>94</v>
      </c>
      <c r="D349" s="6"/>
      <c r="E349" s="21">
        <v>150</v>
      </c>
      <c r="F349" s="19">
        <v>3.15</v>
      </c>
      <c r="G349" s="19">
        <v>6.9</v>
      </c>
      <c r="H349" s="19">
        <v>12.75</v>
      </c>
      <c r="I349" s="19">
        <v>122.55</v>
      </c>
      <c r="J349" s="19">
        <v>0</v>
      </c>
      <c r="K349" s="19">
        <v>1138</v>
      </c>
      <c r="L349" s="19">
        <v>57.64</v>
      </c>
      <c r="M349" s="19">
        <v>48.22</v>
      </c>
      <c r="N349" s="19">
        <v>117.32</v>
      </c>
      <c r="O349" s="19">
        <v>2.1</v>
      </c>
      <c r="P349" s="19">
        <v>0.04</v>
      </c>
      <c r="Q349" s="19">
        <v>0.24</v>
      </c>
      <c r="R349" s="19">
        <v>0.14000000000000001</v>
      </c>
      <c r="S349" s="19">
        <v>2.6</v>
      </c>
      <c r="T349" s="19">
        <v>40</v>
      </c>
    </row>
    <row r="350" spans="1:20" x14ac:dyDescent="0.25">
      <c r="A350" s="19" t="s">
        <v>72</v>
      </c>
      <c r="B350" s="19">
        <v>3</v>
      </c>
      <c r="C350" s="3" t="s">
        <v>126</v>
      </c>
      <c r="D350" s="3"/>
      <c r="E350" s="19">
        <v>60</v>
      </c>
      <c r="F350" s="19">
        <v>29.5</v>
      </c>
      <c r="G350" s="19">
        <v>24.4</v>
      </c>
      <c r="H350" s="19">
        <v>18.5</v>
      </c>
      <c r="I350" s="19">
        <v>400.21</v>
      </c>
      <c r="J350" s="19">
        <v>271.5</v>
      </c>
      <c r="K350" s="19">
        <v>179.1</v>
      </c>
      <c r="L350" s="19">
        <v>28.3</v>
      </c>
      <c r="M350" s="19">
        <v>24.13</v>
      </c>
      <c r="N350" s="19">
        <v>99.8</v>
      </c>
      <c r="O350" s="19">
        <v>1.1299999999999999</v>
      </c>
      <c r="P350" s="19">
        <v>18</v>
      </c>
      <c r="Q350" s="19">
        <v>7.0000000000000007E-2</v>
      </c>
      <c r="R350" s="19">
        <v>0.1</v>
      </c>
      <c r="S350" s="19">
        <v>2.0699999999999998</v>
      </c>
      <c r="T350" s="19">
        <v>0.09</v>
      </c>
    </row>
    <row r="351" spans="1:20" ht="25.5" x14ac:dyDescent="0.25">
      <c r="A351" s="25" t="s">
        <v>51</v>
      </c>
      <c r="B351" s="19">
        <v>4</v>
      </c>
      <c r="C351" s="6" t="s">
        <v>52</v>
      </c>
      <c r="D351" s="6"/>
      <c r="E351" s="21">
        <v>30</v>
      </c>
      <c r="F351" s="19">
        <v>0.3</v>
      </c>
      <c r="G351" s="19">
        <v>1.55</v>
      </c>
      <c r="H351" s="19">
        <v>1.18</v>
      </c>
      <c r="I351" s="19">
        <v>19.75</v>
      </c>
      <c r="J351" s="19">
        <v>12</v>
      </c>
      <c r="K351" s="19">
        <v>58</v>
      </c>
      <c r="L351" s="19">
        <v>4.2</v>
      </c>
      <c r="M351" s="19">
        <v>6</v>
      </c>
      <c r="N351" s="19">
        <v>7.8</v>
      </c>
      <c r="O351" s="19">
        <v>0.27</v>
      </c>
      <c r="P351" s="19">
        <v>0.06</v>
      </c>
      <c r="Q351" s="19">
        <v>1.4999999999999999E-2</v>
      </c>
      <c r="R351" s="19">
        <v>0.01</v>
      </c>
      <c r="S351" s="19">
        <v>0.18</v>
      </c>
      <c r="T351" s="19">
        <v>7.5</v>
      </c>
    </row>
    <row r="352" spans="1:20" x14ac:dyDescent="0.25">
      <c r="A352" s="19" t="s">
        <v>53</v>
      </c>
      <c r="B352" s="19">
        <v>5</v>
      </c>
      <c r="C352" s="6" t="s">
        <v>54</v>
      </c>
      <c r="D352" s="6"/>
      <c r="E352" s="21">
        <v>60</v>
      </c>
      <c r="F352" s="19">
        <v>6.48</v>
      </c>
      <c r="G352" s="19">
        <v>0.8</v>
      </c>
      <c r="H352" s="19">
        <v>39.04</v>
      </c>
      <c r="I352" s="19">
        <v>193.6</v>
      </c>
      <c r="J352" s="19">
        <v>113.4</v>
      </c>
      <c r="K352" s="19">
        <v>39.9</v>
      </c>
      <c r="L352" s="19">
        <v>6.9</v>
      </c>
      <c r="M352" s="19">
        <v>9.9</v>
      </c>
      <c r="N352" s="19">
        <v>26.1</v>
      </c>
      <c r="O352" s="19">
        <v>0.6</v>
      </c>
      <c r="P352" s="19">
        <v>0</v>
      </c>
      <c r="Q352" s="19">
        <v>0.04</v>
      </c>
      <c r="R352" s="19">
        <v>0.02</v>
      </c>
      <c r="S352" s="19">
        <v>0.48</v>
      </c>
      <c r="T352" s="19">
        <v>0</v>
      </c>
    </row>
    <row r="353" spans="1:20" x14ac:dyDescent="0.25">
      <c r="A353" s="19" t="s">
        <v>55</v>
      </c>
      <c r="B353" s="19">
        <v>6</v>
      </c>
      <c r="C353" s="6" t="s">
        <v>56</v>
      </c>
      <c r="D353" s="6"/>
      <c r="E353" s="21">
        <v>200</v>
      </c>
      <c r="F353" s="19">
        <v>2.8</v>
      </c>
      <c r="G353" s="19">
        <v>3.2</v>
      </c>
      <c r="H353" s="19">
        <v>24.66</v>
      </c>
      <c r="I353" s="19">
        <v>134</v>
      </c>
      <c r="J353" s="19">
        <v>0.1</v>
      </c>
      <c r="K353" s="19">
        <v>0.3</v>
      </c>
      <c r="L353" s="19">
        <v>0.2</v>
      </c>
      <c r="M353" s="19">
        <v>0</v>
      </c>
      <c r="N353" s="19">
        <v>0</v>
      </c>
      <c r="O353" s="19">
        <v>0.03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</row>
    <row r="354" spans="1:20" x14ac:dyDescent="0.25">
      <c r="A354" s="19"/>
      <c r="B354" s="19">
        <v>7</v>
      </c>
      <c r="C354" s="6" t="s">
        <v>147</v>
      </c>
      <c r="D354" s="6"/>
      <c r="E354" s="21" t="s">
        <v>41</v>
      </c>
      <c r="F354" s="19">
        <v>0.5</v>
      </c>
      <c r="G354" s="19">
        <v>2.25</v>
      </c>
      <c r="H354" s="19">
        <v>20.25</v>
      </c>
      <c r="I354" s="19">
        <v>170.5</v>
      </c>
      <c r="J354" s="19">
        <v>41.6</v>
      </c>
      <c r="K354" s="19">
        <v>444.8</v>
      </c>
      <c r="L354" s="19">
        <v>25.6</v>
      </c>
      <c r="M354" s="19">
        <v>14.4</v>
      </c>
      <c r="N354" s="19">
        <v>17.600000000000001</v>
      </c>
      <c r="O354" s="19">
        <v>3.52</v>
      </c>
      <c r="P354" s="19">
        <v>0.01</v>
      </c>
      <c r="Q354" s="19">
        <v>0.04</v>
      </c>
      <c r="R354" s="19">
        <v>0.03</v>
      </c>
      <c r="S354" s="19">
        <v>0.5</v>
      </c>
      <c r="T354" s="19">
        <v>16</v>
      </c>
    </row>
    <row r="355" spans="1:20" x14ac:dyDescent="0.25">
      <c r="A355" s="19"/>
      <c r="B355" s="19"/>
      <c r="C355" s="5" t="s">
        <v>57</v>
      </c>
      <c r="D355" s="5"/>
      <c r="E355" s="24"/>
      <c r="F355" s="24">
        <f t="shared" ref="F355:T355" si="53">SUM(F348:F354)</f>
        <v>44.97999999999999</v>
      </c>
      <c r="G355" s="24">
        <f t="shared" si="53"/>
        <v>44.349999999999994</v>
      </c>
      <c r="H355" s="24">
        <f t="shared" si="53"/>
        <v>124.13</v>
      </c>
      <c r="I355" s="24">
        <f t="shared" si="53"/>
        <v>1118.1100000000001</v>
      </c>
      <c r="J355" s="24">
        <f t="shared" si="53"/>
        <v>561.6</v>
      </c>
      <c r="K355" s="24">
        <f t="shared" si="53"/>
        <v>2158.1</v>
      </c>
      <c r="L355" s="24">
        <f t="shared" si="53"/>
        <v>165.73</v>
      </c>
      <c r="M355" s="24">
        <f t="shared" si="53"/>
        <v>124.98</v>
      </c>
      <c r="N355" s="24">
        <f t="shared" si="53"/>
        <v>269.27999999999997</v>
      </c>
      <c r="O355" s="24">
        <f t="shared" si="53"/>
        <v>8.85</v>
      </c>
      <c r="P355" s="24">
        <f t="shared" si="53"/>
        <v>18.14</v>
      </c>
      <c r="Q355" s="24">
        <f t="shared" si="53"/>
        <v>0.45499999999999996</v>
      </c>
      <c r="R355" s="24">
        <f t="shared" si="53"/>
        <v>0.35000000000000009</v>
      </c>
      <c r="S355" s="24">
        <f t="shared" si="53"/>
        <v>5.83</v>
      </c>
      <c r="T355" s="24">
        <f t="shared" si="53"/>
        <v>84.050000000000011</v>
      </c>
    </row>
    <row r="356" spans="1:20" x14ac:dyDescent="0.25">
      <c r="A356" s="19"/>
      <c r="B356" s="19"/>
      <c r="C356" s="5" t="s">
        <v>58</v>
      </c>
      <c r="D356" s="5"/>
      <c r="E356" s="24"/>
      <c r="F356" s="24">
        <f t="shared" ref="F356:T356" si="54">F346+F355</f>
        <v>82.839999999999989</v>
      </c>
      <c r="G356" s="24">
        <f t="shared" si="54"/>
        <v>92.06</v>
      </c>
      <c r="H356" s="24">
        <f t="shared" si="54"/>
        <v>221.60999999999999</v>
      </c>
      <c r="I356" s="24">
        <f t="shared" si="54"/>
        <v>2232.9499999999998</v>
      </c>
      <c r="J356" s="24">
        <f t="shared" si="54"/>
        <v>1223.8000000000002</v>
      </c>
      <c r="K356" s="24">
        <f t="shared" si="54"/>
        <v>2604.5</v>
      </c>
      <c r="L356" s="24">
        <f t="shared" si="54"/>
        <v>685.13</v>
      </c>
      <c r="M356" s="24">
        <f t="shared" si="54"/>
        <v>170.79000000000002</v>
      </c>
      <c r="N356" s="24">
        <f t="shared" si="54"/>
        <v>563.55999999999995</v>
      </c>
      <c r="O356" s="24">
        <f t="shared" si="54"/>
        <v>13.879999999999999</v>
      </c>
      <c r="P356" s="24">
        <f t="shared" si="54"/>
        <v>52.359999999999992</v>
      </c>
      <c r="Q356" s="24">
        <f t="shared" si="54"/>
        <v>0.60499999999999998</v>
      </c>
      <c r="R356" s="24">
        <f t="shared" si="54"/>
        <v>1.42</v>
      </c>
      <c r="S356" s="24">
        <f t="shared" si="54"/>
        <v>7.83</v>
      </c>
      <c r="T356" s="24">
        <f t="shared" si="54"/>
        <v>86.950000000000017</v>
      </c>
    </row>
    <row r="359" spans="1:20" x14ac:dyDescent="0.25">
      <c r="A359" s="12" t="s">
        <v>154</v>
      </c>
      <c r="B359" s="12"/>
      <c r="C359" s="12"/>
      <c r="D359" s="12"/>
      <c r="E359" s="12"/>
      <c r="F359" s="12"/>
      <c r="G359" s="12"/>
      <c r="H359" s="12"/>
      <c r="I359" s="12"/>
      <c r="J359" s="12"/>
    </row>
  </sheetData>
  <mergeCells count="387"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31:D331"/>
    <mergeCell ref="C332:D332"/>
    <mergeCell ref="C333:D333"/>
    <mergeCell ref="C334:D334"/>
    <mergeCell ref="C335:D335"/>
    <mergeCell ref="C336:D336"/>
    <mergeCell ref="A337:T337"/>
    <mergeCell ref="C338:D338"/>
    <mergeCell ref="F338:H338"/>
    <mergeCell ref="J338:O338"/>
    <mergeCell ref="P338:T338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16:D316"/>
    <mergeCell ref="A317:T317"/>
    <mergeCell ref="C318:D318"/>
    <mergeCell ref="F318:H318"/>
    <mergeCell ref="J318:O318"/>
    <mergeCell ref="P318:T318"/>
    <mergeCell ref="C319:D319"/>
    <mergeCell ref="C320:D320"/>
    <mergeCell ref="C321:D321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00:D300"/>
    <mergeCell ref="F300:H300"/>
    <mergeCell ref="J300:O300"/>
    <mergeCell ref="P300:T300"/>
    <mergeCell ref="C301:D301"/>
    <mergeCell ref="C302:D302"/>
    <mergeCell ref="C304:D304"/>
    <mergeCell ref="C305:D305"/>
    <mergeCell ref="C306:D306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A299:T299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74:D274"/>
    <mergeCell ref="C275:D275"/>
    <mergeCell ref="C276:D276"/>
    <mergeCell ref="C277:D277"/>
    <mergeCell ref="C278:D278"/>
    <mergeCell ref="C279:D279"/>
    <mergeCell ref="A280:T280"/>
    <mergeCell ref="C281:D281"/>
    <mergeCell ref="F281:H281"/>
    <mergeCell ref="J281:O281"/>
    <mergeCell ref="P281:T281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59:D259"/>
    <mergeCell ref="F259:H259"/>
    <mergeCell ref="J259:O259"/>
    <mergeCell ref="P259:T259"/>
    <mergeCell ref="C260:D260"/>
    <mergeCell ref="C261:D261"/>
    <mergeCell ref="C262:D262"/>
    <mergeCell ref="C263:D263"/>
    <mergeCell ref="C264:D264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A258:T258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34:D234"/>
    <mergeCell ref="C235:D235"/>
    <mergeCell ref="C236:D236"/>
    <mergeCell ref="C237:D237"/>
    <mergeCell ref="C238:D238"/>
    <mergeCell ref="A239:T239"/>
    <mergeCell ref="C240:D240"/>
    <mergeCell ref="F240:H240"/>
    <mergeCell ref="J240:O240"/>
    <mergeCell ref="P240:T240"/>
    <mergeCell ref="C224:D224"/>
    <mergeCell ref="C225:D225"/>
    <mergeCell ref="C227:D227"/>
    <mergeCell ref="C228:D228"/>
    <mergeCell ref="C229:D229"/>
    <mergeCell ref="C230:D230"/>
    <mergeCell ref="C231:D231"/>
    <mergeCell ref="C232:D232"/>
    <mergeCell ref="C233:D233"/>
    <mergeCell ref="C216:D216"/>
    <mergeCell ref="C217:D217"/>
    <mergeCell ref="C218:D218"/>
    <mergeCell ref="C219:D219"/>
    <mergeCell ref="C220:D220"/>
    <mergeCell ref="C221:D221"/>
    <mergeCell ref="A222:T222"/>
    <mergeCell ref="C223:D223"/>
    <mergeCell ref="F223:H223"/>
    <mergeCell ref="J223:O223"/>
    <mergeCell ref="P223:T223"/>
    <mergeCell ref="C206:D206"/>
    <mergeCell ref="C207:D207"/>
    <mergeCell ref="C208:D208"/>
    <mergeCell ref="C209:D209"/>
    <mergeCell ref="C210:D210"/>
    <mergeCell ref="C212:D212"/>
    <mergeCell ref="C213:D213"/>
    <mergeCell ref="C214:D214"/>
    <mergeCell ref="C215:D215"/>
    <mergeCell ref="C197:D197"/>
    <mergeCell ref="C198:D198"/>
    <mergeCell ref="C199:D199"/>
    <mergeCell ref="C200:D200"/>
    <mergeCell ref="C201:D201"/>
    <mergeCell ref="C202:D202"/>
    <mergeCell ref="C203:D203"/>
    <mergeCell ref="A204:T204"/>
    <mergeCell ref="C205:D205"/>
    <mergeCell ref="F205:H205"/>
    <mergeCell ref="J205:O205"/>
    <mergeCell ref="P205:T205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81:D181"/>
    <mergeCell ref="C182:D182"/>
    <mergeCell ref="C183:D183"/>
    <mergeCell ref="C184:D184"/>
    <mergeCell ref="C185:D185"/>
    <mergeCell ref="A186:T186"/>
    <mergeCell ref="C187:D187"/>
    <mergeCell ref="F187:H187"/>
    <mergeCell ref="J187:O187"/>
    <mergeCell ref="P187:T187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A166:T166"/>
    <mergeCell ref="C167:D167"/>
    <mergeCell ref="F167:H167"/>
    <mergeCell ref="J167:O167"/>
    <mergeCell ref="P167:T167"/>
    <mergeCell ref="C168:D168"/>
    <mergeCell ref="C169:D169"/>
    <mergeCell ref="C170:D170"/>
    <mergeCell ref="C171:D171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50:D150"/>
    <mergeCell ref="F150:H150"/>
    <mergeCell ref="J150:O150"/>
    <mergeCell ref="P150:T150"/>
    <mergeCell ref="C151:D151"/>
    <mergeCell ref="C152:D152"/>
    <mergeCell ref="C154:D154"/>
    <mergeCell ref="C155:D155"/>
    <mergeCell ref="C156:D156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A149:T149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23:D123"/>
    <mergeCell ref="C124:D124"/>
    <mergeCell ref="C125:D125"/>
    <mergeCell ref="C126:D126"/>
    <mergeCell ref="C127:D127"/>
    <mergeCell ref="C128:D128"/>
    <mergeCell ref="C129:D129"/>
    <mergeCell ref="A130:T130"/>
    <mergeCell ref="C131:D131"/>
    <mergeCell ref="F131:H131"/>
    <mergeCell ref="J131:O131"/>
    <mergeCell ref="P131:T131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C109:D109"/>
    <mergeCell ref="C110:D110"/>
    <mergeCell ref="C111:D111"/>
    <mergeCell ref="A112:T112"/>
    <mergeCell ref="C113:D113"/>
    <mergeCell ref="F113:H113"/>
    <mergeCell ref="J113:O113"/>
    <mergeCell ref="P113:T113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A92:T92"/>
    <mergeCell ref="C93:D93"/>
    <mergeCell ref="F93:H93"/>
    <mergeCell ref="J93:O93"/>
    <mergeCell ref="P93:T93"/>
    <mergeCell ref="C94:D94"/>
    <mergeCell ref="C95:D95"/>
    <mergeCell ref="C96:D96"/>
    <mergeCell ref="C97:D97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65:D65"/>
    <mergeCell ref="C66:D66"/>
    <mergeCell ref="C67:D67"/>
    <mergeCell ref="C68:D68"/>
    <mergeCell ref="C69:D69"/>
    <mergeCell ref="C70:D70"/>
    <mergeCell ref="C71:D71"/>
    <mergeCell ref="A72:T72"/>
    <mergeCell ref="C73:D73"/>
    <mergeCell ref="F73:H73"/>
    <mergeCell ref="J73:O73"/>
    <mergeCell ref="P73:T73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0:D50"/>
    <mergeCell ref="C51:D51"/>
    <mergeCell ref="C52:D52"/>
    <mergeCell ref="C53:D53"/>
    <mergeCell ref="A54:T54"/>
    <mergeCell ref="C55:D55"/>
    <mergeCell ref="F55:H55"/>
    <mergeCell ref="J55:O55"/>
    <mergeCell ref="P55:T55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5:D35"/>
    <mergeCell ref="C36:D36"/>
    <mergeCell ref="C37:D37"/>
    <mergeCell ref="A38:T38"/>
    <mergeCell ref="C39:D39"/>
    <mergeCell ref="F39:H39"/>
    <mergeCell ref="J39:O39"/>
    <mergeCell ref="P39:T39"/>
    <mergeCell ref="C40:D40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19:T19"/>
    <mergeCell ref="C20:D20"/>
    <mergeCell ref="F20:H20"/>
    <mergeCell ref="J20:O20"/>
    <mergeCell ref="P20:T20"/>
    <mergeCell ref="C21:D21"/>
    <mergeCell ref="C22:D22"/>
    <mergeCell ref="C23:D23"/>
    <mergeCell ref="C24:D24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</dc:creator>
  <dc:description/>
  <cp:lastModifiedBy>User</cp:lastModifiedBy>
  <cp:revision>30</cp:revision>
  <cp:lastPrinted>2022-04-26T10:09:59Z</cp:lastPrinted>
  <dcterms:created xsi:type="dcterms:W3CDTF">2019-04-04T10:49:24Z</dcterms:created>
  <dcterms:modified xsi:type="dcterms:W3CDTF">2022-05-06T15:44:31Z</dcterms:modified>
  <dc:language>ru-RU</dc:language>
</cp:coreProperties>
</file>